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data\企画財政課\財政係\令和6年度文書\02　共通\02　調査回答\【回答期限：R07.02.03〆】公営企業に係る経営比較分析表（令和5年度決算）の分析等について\回答\"/>
    </mc:Choice>
  </mc:AlternateContent>
  <xr:revisionPtr revIDLastSave="0" documentId="13_ncr:1_{AA98DCAC-FFF7-4760-83A9-D4D518CA3E24}" xr6:coauthVersionLast="47" xr6:coauthVersionMax="47" xr10:uidLastSave="{00000000-0000-0000-0000-000000000000}"/>
  <workbookProtection workbookAlgorithmName="SHA-512" workbookHashValue="Ofv9hs6dosTyh8geSdF7V5mcjmfqh52wM9tGzYskgLQnbuNRx7jML+rUjgJ+oy86A3gbLC9wkrnT7M5h+6WbUw==" workbookSaltValue="WbO2A7SXIQcSXz4l3yTGB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<sst xmlns="http://schemas.openxmlformats.org/spreadsheetml/2006/main" count="231" uniqueCount="113">
  <si>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</si>
  <si>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</si>
  <si>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</si>
  <si>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</si>
  <si>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</si>
  <si>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</si>
  <si>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</si>
  <si>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</si>
  <si>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</si>
  <si>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</si>
  <si>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</si>
  <si>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</si>
  <si>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</si>
  <si>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</si>
  <si>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</si>
  <si>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</si>
  <si>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</si>
  <si>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</si>
  <si>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</si>
  <si>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</si>
  <si>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</si>
  <si>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</si>
  <si>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</si>
  <si>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</si>
  <si>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</si>
  <si>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</si>
  <si>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</si>
  <si>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</si>
  <si>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</si>
  <si>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</si>
  <si>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</si>
  <si>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</si>
  <si>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</si>
  <si>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</si>
  <si>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</si>
  <si>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</si>
  <si>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</si>
  <si>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</si>
  <si>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</si>
  <si>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</si>
  <si>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</si>
  <si>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</si>
  <si>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</si>
  <si>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</si>
  <si>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</si>
  <si>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</si>
  <si>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</si>
  <si>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</si>
  <si>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</si>
  <si>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</si>
  <si>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</si>
  <si>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</si>
  <si>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</si>
  <si>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</si>
  <si>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</si>
  <si>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</si>
  <si>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</si>
  <si>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</si>
  <si>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</si>
  <si>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</si>
  <si>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</si>
  <si>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</si>
  <si>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</si>
  <si>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</si>
  <si>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</si>
  <si>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</si>
  <si>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</si>
  <si>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</si>
  <si>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</si>
  <si>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</si>
  <si>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</si>
  <si>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</si>
  <si>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</si>
  <si>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</si>
  <si>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</si>
  <si>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</si>
  <si>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</si>
  <si>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</si>
  <si>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</si>
  <si>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</si>
  <si>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</si>
  <si>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</si>
  <si>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</si>
  <si>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</si>
  <si>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</si>
  <si>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</si>
  <si>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</si>
  <si>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</si>
  <si>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</si>
  <si>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</si>
  <si>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</si>
  <si>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</si>
  <si>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</si>
  <si>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春日那珂川水道企業団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</si>
  <si>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</si>
  <si>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</si>
  <si>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</si>
  <si>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</si>
  <si>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</si>
  <si>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</si>
  <si>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</si>
  <si>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</si>
  <si>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</si>
  <si>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</si>
  <si>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</si>
  <si>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</si>
  <si>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</si>
  <si>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</si>
  <si>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</si>
  <si>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</si>
  <si>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類似団体平均値を下回っていますが、増加傾向が続いています。財源の確保や経営改善を行い、施設更新を進めていく必要があります。
②管路経年化率
　類似団体平均値を下回っていますが、増加傾向が続いており、この傾向は今後も続くことが見込まれます。
③管路更新率
　類似団体平均値より低い数値が続いており、老朽管更新があまり進んでいない状況です。今後は、効率的な運営に努めつつ、積極的に管路更新を行ってまいります。</t>
    <phoneticPr fontId="4"/>
  </si>
  <si>
    <t>　現状の分析において財政面の健全性は確保されているといえますが、管路経年化率が年々上昇する一方、管路更新率が低い状況が続いています。
　今後、費用の増加や水道料金収入の減少が見込まれますので、適切な企業債の借入れや補助金の活用により財源を確保しつつ、水道施設の更新や管路の耐震化を重要課題として、施設整備を進めていきます。
　なお、経営戦略は令和３年度に策定済みであり、令和７年度に改定予定です。</t>
    <phoneticPr fontId="4"/>
  </si>
  <si>
    <t>①経常収支比率
　100％以上で推移しており、類似団体平均値と比較しても良好な数値となっています。今後も健全経営に向け、効率的な運営に努めます。
②累積欠損金比率
　累積欠損金は令和５年度においても発生していません。
③流動比率
　100％以上で推移しており、支払能力は十分に備わっています。令和４年度と比較すると未収金の増により流動資産が増加しましたが、未払金の増により流動負債も増加したため、流動比率は減少しました。年度末時点での未払金については、次年度中に支払っているので問題はないと考えています。
④企業債残高対給水収益比率
　企業債残高の減少により、令和５年度においても下降しました。投資の規模や料金水準の適正化を図りながら必要な更新を行い、今後も過度に企業債に頼ることのないよう健全経営に取り組みます。
⑤料金回収率
　令和２年度から令和４年度まで過去３年間は100％以上で推移していましたが、令和５年度においては100%を下回る結果となりました。経費節減を行い、効率的な運営に努めていきます。
⑥給水原価
　経常費用の増及び有収水量の減により、給水原価は上昇しています。また、他企業団から受水を行っているため、類似団体平均値と比較するとやや高い数値となっていることから、今後も維持管理費の削減等、経営改善に取り組む必要があります。
⑦施設利用率
　全国平均値や類似団体平均値に比べ高い状況であり、効率的に施設が利用されているといえます。今後も効率的な施設の利用に努めてまいります。
⑧有収率
　類似団体平均値を上回っています。年間有収水量は減少しましたが、年間総配水量は微増しています。前年に比べ有収率は微減ですが、下降しました。</t>
    <rPh sb="688" eb="690">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</si>
</sst>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0.23</c:v>
                </c:pt>
                <c:pt idx="2">
                  <c:v>0.28000000000000003</c:v>
                </c:pt>
                <c:pt idx="3">
                  <c:v>0.24</c:v>
                </c:pt>
                <c:pt idx="4">
                  <c:v>0.55000000000000004</c:v>
                </c:pt>
              </c:numCache>
            </c:numRef>
          </c:val>
          <c:extLst>
            <c:ext xmlns:c16="http://schemas.microsoft.com/office/drawing/2014/chart" uri="{C3380CC4-5D6E-409C-BE32-E72D297353CC}">
              <c16:uniqueId val="{00000000-A50E-4D8F-8526-CBDCD58C61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A50E-4D8F-8526-CBDCD58C61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86.37</c:v>
                </c:pt>
                <c:pt idx="1">
                  <c:v>85.63</c:v>
                </c:pt>
                <c:pt idx="2">
                  <c:v>86.08</c:v>
                </c:pt>
                <c:pt idx="3">
                  <c:v>82.98</c:v>
                </c:pt>
                <c:pt idx="4">
                  <c:v>82.8</c:v>
                </c:pt>
              </c:numCache>
            </c:numRef>
          </c:val>
          <c:extLst>
            <c:ext xmlns:c16="http://schemas.microsoft.com/office/drawing/2014/chart" uri="{C3380CC4-5D6E-409C-BE32-E72D297353CC}">
              <c16:uniqueId val="{00000000-5507-4E3A-9FC9-7903DD40E9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5507-4E3A-9FC9-7903DD40E9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93.72</c:v>
                </c:pt>
                <c:pt idx="1">
                  <c:v>93.4</c:v>
                </c:pt>
                <c:pt idx="2">
                  <c:v>92.29</c:v>
                </c:pt>
                <c:pt idx="3">
                  <c:v>94.51</c:v>
                </c:pt>
                <c:pt idx="4">
                  <c:v>93.95</c:v>
                </c:pt>
              </c:numCache>
            </c:numRef>
          </c:val>
          <c:extLst>
            <c:ext xmlns:c16="http://schemas.microsoft.com/office/drawing/2014/chart" uri="{C3380CC4-5D6E-409C-BE32-E72D297353CC}">
              <c16:uniqueId val="{00000000-7380-4A4F-9EA8-238D0C3B86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380-4A4F-9EA8-238D0C3B86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113.77</c:v>
                </c:pt>
                <c:pt idx="1">
                  <c:v>114.91</c:v>
                </c:pt>
                <c:pt idx="2">
                  <c:v>114.34</c:v>
                </c:pt>
                <c:pt idx="3">
                  <c:v>112.96</c:v>
                </c:pt>
                <c:pt idx="4">
                  <c:v>111.46</c:v>
                </c:pt>
              </c:numCache>
            </c:numRef>
          </c:val>
          <c:extLst>
            <c:ext xmlns:c16="http://schemas.microsoft.com/office/drawing/2014/chart" uri="{C3380CC4-5D6E-409C-BE32-E72D297353CC}">
              <c16:uniqueId val="{00000000-7670-4C38-8912-7FB74C0BF1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7670-4C38-8912-7FB74C0BF1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44.82</c:v>
                </c:pt>
                <c:pt idx="1">
                  <c:v>46.08</c:v>
                </c:pt>
                <c:pt idx="2">
                  <c:v>47.82</c:v>
                </c:pt>
                <c:pt idx="3">
                  <c:v>49.59</c:v>
                </c:pt>
                <c:pt idx="4">
                  <c:v>50.81</c:v>
                </c:pt>
              </c:numCache>
            </c:numRef>
          </c:val>
          <c:extLst>
            <c:ext xmlns:c16="http://schemas.microsoft.com/office/drawing/2014/chart" uri="{C3380CC4-5D6E-409C-BE32-E72D297353CC}">
              <c16:uniqueId val="{00000000-C2B0-4263-A46D-2845313F02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C2B0-4263-A46D-2845313F02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9.4</c:v>
                </c:pt>
                <c:pt idx="1">
                  <c:v>13.34</c:v>
                </c:pt>
                <c:pt idx="2">
                  <c:v>16.96</c:v>
                </c:pt>
                <c:pt idx="3">
                  <c:v>19.37</c:v>
                </c:pt>
                <c:pt idx="4">
                  <c:v>22.57</c:v>
                </c:pt>
              </c:numCache>
            </c:numRef>
          </c:val>
          <c:extLst>
            <c:ext xmlns:c16="http://schemas.microsoft.com/office/drawing/2014/chart" uri="{C3380CC4-5D6E-409C-BE32-E72D297353CC}">
              <c16:uniqueId val="{00000000-CE96-454C-9974-B8FF8C5938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CE96-454C-9974-B8FF8C5938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B5-4A18-96BB-A5F945984D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EB5-4A18-96BB-A5F945984D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390.69</c:v>
                </c:pt>
                <c:pt idx="1">
                  <c:v>329.36</c:v>
                </c:pt>
                <c:pt idx="2">
                  <c:v>339.69</c:v>
                </c:pt>
                <c:pt idx="3">
                  <c:v>443.02</c:v>
                </c:pt>
                <c:pt idx="4">
                  <c:v>407.47</c:v>
                </c:pt>
              </c:numCache>
            </c:numRef>
          </c:val>
          <c:extLst>
            <c:ext xmlns:c16="http://schemas.microsoft.com/office/drawing/2014/chart" uri="{C3380CC4-5D6E-409C-BE32-E72D297353CC}">
              <c16:uniqueId val="{00000000-9A4B-4AA5-B08D-FC8290471F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A4B-4AA5-B08D-FC8290471F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282.63</c:v>
                </c:pt>
                <c:pt idx="1">
                  <c:v>265.45</c:v>
                </c:pt>
                <c:pt idx="2">
                  <c:v>253.61</c:v>
                </c:pt>
                <c:pt idx="3">
                  <c:v>245.68</c:v>
                </c:pt>
                <c:pt idx="4">
                  <c:v>240.4</c:v>
                </c:pt>
              </c:numCache>
            </c:numRef>
          </c:val>
          <c:extLst>
            <c:ext xmlns:c16="http://schemas.microsoft.com/office/drawing/2014/chart" uri="{C3380CC4-5D6E-409C-BE32-E72D297353CC}">
              <c16:uniqueId val="{00000000-9D81-452A-8883-48132B8FE1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9D81-452A-8883-48132B8FE1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99.71</c:v>
                </c:pt>
                <c:pt idx="1">
                  <c:v>104.93</c:v>
                </c:pt>
                <c:pt idx="2">
                  <c:v>104.13</c:v>
                </c:pt>
                <c:pt idx="3">
                  <c:v>102.42</c:v>
                </c:pt>
                <c:pt idx="4">
                  <c:v>99.85</c:v>
                </c:pt>
              </c:numCache>
            </c:numRef>
          </c:val>
          <c:extLst>
            <c:ext xmlns:c16="http://schemas.microsoft.com/office/drawing/2014/chart" uri="{C3380CC4-5D6E-409C-BE32-E72D297353CC}">
              <c16:uniqueId val="{00000000-D6A7-40CA-A215-71F1B70212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D6A7-40CA-A215-71F1B70212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184.6</c:v>
                </c:pt>
                <c:pt idx="1">
                  <c:v>174.75</c:v>
                </c:pt>
                <c:pt idx="2">
                  <c:v>176.31</c:v>
                </c:pt>
                <c:pt idx="3">
                  <c:v>179.39</c:v>
                </c:pt>
                <c:pt idx="4">
                  <c:v>184.46</c:v>
                </c:pt>
              </c:numCache>
            </c:numRef>
          </c:val>
          <c:extLst>
            <c:ext xmlns:c16="http://schemas.microsoft.com/office/drawing/2014/chart" uri="{C3380CC4-5D6E-409C-BE32-E72D297353CC}">
              <c16:uniqueId val="{00000000-54D2-4FED-BF39-38AB9C0409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54D2-4FED-BF39-38AB9C0409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福岡県　春日那珂川水道企業団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79.180000000000007</v>
      </c>
      <c r="J10" s="37"/>
      <c r="K10" s="37"/>
      <c r="L10" s="37"/>
      <c r="M10" s="37"/>
      <c r="N10" s="37"/>
      <c r="O10" s="64"/>
      <c r="P10" s="54">
        <f>データ!$P$6</f>
        <v>93.55</v>
      </c>
      <c r="Q10" s="54"/>
      <c r="R10" s="54"/>
      <c r="S10" s="54"/>
      <c r="T10" s="54"/>
      <c r="U10" s="54"/>
      <c r="V10" s="54"/>
      <c r="W10" s="65">
        <f>データ!$Q$6</f>
        <v>3652</v>
      </c>
      <c r="X10" s="65"/>
      <c r="Y10" s="65"/>
      <c r="Z10" s="65"/>
      <c r="AA10" s="65"/>
      <c r="AB10" s="65"/>
      <c r="AC10" s="65"/>
      <c r="AD10" s="2"/>
      <c r="AE10" s="2"/>
      <c r="AF10" s="2"/>
      <c r="AG10" s="2"/>
      <c r="AH10" s="2"/>
      <c r="AI10" s="2"/>
      <c r="AJ10" s="2"/>
      <c r="AK10" s="2"/>
      <c r="AL10" s="65">
        <f>データ!$U$6</f>
        <v>150846</v>
      </c>
      <c r="AM10" s="65"/>
      <c r="AN10" s="65"/>
      <c r="AO10" s="65"/>
      <c r="AP10" s="65"/>
      <c r="AQ10" s="65"/>
      <c r="AR10" s="65"/>
      <c r="AS10" s="65"/>
      <c r="AT10" s="36">
        <f>データ!$V$6</f>
        <v>27.47</v>
      </c>
      <c r="AU10" s="37"/>
      <c r="AV10" s="37"/>
      <c r="AW10" s="37"/>
      <c r="AX10" s="37"/>
      <c r="AY10" s="37"/>
      <c r="AZ10" s="37"/>
      <c r="BA10" s="37"/>
      <c r="BB10" s="54">
        <f>データ!$W$6</f>
        <v>5491.3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vqByVROcu7iCbLw4Hgmx4qRo32dT4pY55zdvJx0BpUmmpbgwtSMq5036TLIcVghfjRCQgkDbwnp/pOEx1mKTg==" saltValue="RvHbo2NGGSVsQbIJDhV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409286</v>
      </c>
      <c r="D6" s="20">
        <f t="shared" si="3"/>
        <v>46</v>
      </c>
      <c r="E6" s="20">
        <f t="shared" si="3"/>
        <v>1</v>
      </c>
      <c r="F6" s="20">
        <f t="shared" si="3"/>
        <v>0</v>
      </c>
      <c r="G6" s="20">
        <f t="shared" si="3"/>
        <v>1</v>
      </c>
      <c r="H6" s="20" t="str">
        <f t="shared" si="3"/>
        <v>福岡県　春日那珂川水道企業団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79.180000000000007</v>
      </c>
      <c r="P6" s="21">
        <f t="shared" si="3"/>
        <v>93.55</v>
      </c>
      <c r="Q6" s="21">
        <f t="shared" si="3"/>
        <v>3652</v>
      </c>
      <c r="R6" s="21" t="str">
        <f t="shared" si="3"/>
        <v>-</v>
      </c>
      <c r="S6" s="21" t="str">
        <f t="shared" si="3"/>
        <v>-</v>
      </c>
      <c r="T6" s="21" t="str">
        <f t="shared" si="3"/>
        <v>-</v>
      </c>
      <c r="U6" s="21">
        <f t="shared" si="3"/>
        <v>150846</v>
      </c>
      <c r="V6" s="21">
        <f t="shared" si="3"/>
        <v>27.47</v>
      </c>
      <c r="W6" s="21">
        <f t="shared" si="3"/>
        <v>5491.3</v>
      </c>
      <c r="X6" s="22">
        <f>IF(X7="",NA(),X7)</f>
        <v>113.77</v>
      </c>
      <c r="Y6" s="22">
        <f t="shared" ref="Y6:AG6" si="4">IF(Y7="",NA(),Y7)</f>
        <v>114.91</v>
      </c>
      <c r="Z6" s="22">
        <f t="shared" si="4"/>
        <v>114.34</v>
      </c>
      <c r="AA6" s="22">
        <f t="shared" si="4"/>
        <v>112.96</v>
      </c>
      <c r="AB6" s="22">
        <f t="shared" si="4"/>
        <v>111.46</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390.69</v>
      </c>
      <c r="AU6" s="22">
        <f t="shared" ref="AU6:BC6" si="6">IF(AU7="",NA(),AU7)</f>
        <v>329.36</v>
      </c>
      <c r="AV6" s="22">
        <f t="shared" si="6"/>
        <v>339.69</v>
      </c>
      <c r="AW6" s="22">
        <f t="shared" si="6"/>
        <v>443.02</v>
      </c>
      <c r="AX6" s="22">
        <f t="shared" si="6"/>
        <v>407.47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282.63</v>
      </c>
      <c r="BF6" s="22">
        <f t="shared" ref="BF6:BN6" si="7">IF(BF7="",NA(),BF7)</f>
        <v>265.45</v>
      </c>
      <c r="BG6" s="22">
        <f t="shared" si="7"/>
        <v>253.61</v>
      </c>
      <c r="BH6" s="22">
        <f t="shared" si="7"/>
        <v>245.68</v>
      </c>
      <c r="BI6" s="22">
        <f t="shared" si="7"/>
        <v>240.4</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99.71</v>
      </c>
      <c r="BQ6" s="22">
        <f t="shared" ref="BQ6:BY6" si="8">IF(BQ7="",NA(),BQ7)</f>
        <v>104.93</v>
      </c>
      <c r="BR6" s="22">
        <f t="shared" si="8"/>
        <v>104.13</v>
      </c>
      <c r="BS6" s="22">
        <f t="shared" si="8"/>
        <v>102.42</v>
      </c>
      <c r="BT6" s="22">
        <f t="shared" si="8"/>
        <v>99.85</v>
      </c>
      <c r="BU6" s="22">
        <f t="shared" si="8"/>
        <v>106.11</v>
      </c>
      <c r="BV6" s="22">
        <f t="shared" si="8"/>
        <v>103.75</v>
      </c>
      <c r="BW6" s="22">
        <f t="shared" si="8"/>
        <v>105.3</v>
      </c>
      <c r="BX6" s="22">
        <f t="shared" si="8"/>
        <v>99.41</v>
      </c>
      <c r="BY6" s="22">
        <f t="shared" si="8"/>
        <v>101.11</v>
      </c>
      <c r="BZ6" s="21" t="str">
        <f>IF(BZ7="","",IF(BZ7="-","【-】","【"&amp;SUBSTITUTE(TEXT(BZ7,"#,##0.00"),"-","△")&amp;"】"))</f>
        <v>【97.82】</v>
      </c>
      <c r="CA6" s="22">
        <f>IF(CA7="",NA(),CA7)</f>
        <v>184.6</v>
      </c>
      <c r="CB6" s="22">
        <f t="shared" ref="CB6:CJ6" si="9">IF(CB7="",NA(),CB7)</f>
        <v>174.75</v>
      </c>
      <c r="CC6" s="22">
        <f t="shared" si="9"/>
        <v>176.31</v>
      </c>
      <c r="CD6" s="22">
        <f t="shared" si="9"/>
        <v>179.39</v>
      </c>
      <c r="CE6" s="22">
        <f t="shared" si="9"/>
        <v>184.46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86.37</v>
      </c>
      <c r="CM6" s="22">
        <f t="shared" ref="CM6:CU6" si="10">IF(CM7="",NA(),CM7)</f>
        <v>85.63</v>
      </c>
      <c r="CN6" s="22">
        <f t="shared" si="10"/>
        <v>86.08</v>
      </c>
      <c r="CO6" s="22">
        <f t="shared" si="10"/>
        <v>82.98</v>
      </c>
      <c r="CP6" s="22">
        <f t="shared" si="10"/>
        <v>82.8</v>
      </c>
      <c r="CQ6" s="22">
        <f t="shared" si="10"/>
        <v>61.71</v>
      </c>
      <c r="CR6" s="22">
        <f t="shared" si="10"/>
        <v>63.12</v>
      </c>
      <c r="CS6" s="22">
        <f t="shared" si="10"/>
        <v>62.57</v>
      </c>
      <c r="CT6" s="22">
        <f t="shared" si="10"/>
        <v>61.56</v>
      </c>
      <c r="CU6" s="22">
        <f t="shared" si="10"/>
        <v>60.84</v>
      </c>
      <c r="CV6" s="21" t="str">
        <f>IF(CV7="","",IF(CV7="-","【-】","【"&amp;SUBSTITUTE(TEXT(CV7,"#,##0.00"),"-","△")&amp;"】"))</f>
        <v>【59.81】</v>
      </c>
      <c r="CW6" s="22">
        <f>IF(CW7="",NA(),CW7)</f>
        <v>93.72</v>
      </c>
      <c r="CX6" s="22">
        <f t="shared" ref="CX6:DF6" si="11">IF(CX7="",NA(),CX7)</f>
        <v>93.4</v>
      </c>
      <c r="CY6" s="22">
        <f t="shared" si="11"/>
        <v>92.29</v>
      </c>
      <c r="CZ6" s="22">
        <f t="shared" si="11"/>
        <v>94.51</v>
      </c>
      <c r="DA6" s="22">
        <f t="shared" si="11"/>
        <v>93.95</v>
      </c>
      <c r="DB6" s="22">
        <f t="shared" si="11"/>
        <v>90.03</v>
      </c>
      <c r="DC6" s="22">
        <f t="shared" si="11"/>
        <v>90.09</v>
      </c>
      <c r="DD6" s="22">
        <f t="shared" si="11"/>
        <v>90.21</v>
      </c>
      <c r="DE6" s="22">
        <f t="shared" si="11"/>
        <v>90.11</v>
      </c>
      <c r="DF6" s="22">
        <f t="shared" si="11"/>
        <v>89.73</v>
      </c>
      <c r="DG6" s="21" t="str">
        <f>IF(DG7="","",IF(DG7="-","【-】","【"&amp;SUBSTITUTE(TEXT(DG7,"#,##0.00"),"-","△")&amp;"】"))</f>
        <v>【89.42】</v>
      </c>
      <c r="DH6" s="22">
        <f>IF(DH7="",NA(),DH7)</f>
        <v>44.82</v>
      </c>
      <c r="DI6" s="22">
        <f t="shared" ref="DI6:DQ6" si="12">IF(DI7="",NA(),DI7)</f>
        <v>46.08</v>
      </c>
      <c r="DJ6" s="22">
        <f t="shared" si="12"/>
        <v>47.82</v>
      </c>
      <c r="DK6" s="22">
        <f t="shared" si="12"/>
        <v>49.59</v>
      </c>
      <c r="DL6" s="22">
        <f t="shared" si="12"/>
        <v>50.81</v>
      </c>
      <c r="DM6" s="22">
        <f t="shared" si="12"/>
        <v>49.6</v>
      </c>
      <c r="DN6" s="22">
        <f t="shared" si="12"/>
        <v>50.31</v>
      </c>
      <c r="DO6" s="22">
        <f t="shared" si="12"/>
        <v>50.74</v>
      </c>
      <c r="DP6" s="22">
        <f t="shared" si="12"/>
        <v>51.49</v>
      </c>
      <c r="DQ6" s="22">
        <f t="shared" si="12"/>
        <v>51.94</v>
      </c>
      <c r="DR6" s="21" t="str">
        <f>IF(DR7="","",IF(DR7="-","【-】","【"&amp;SUBSTITUTE(TEXT(DR7,"#,##0.00"),"-","△")&amp;"】"))</f>
        <v>【52.02】</v>
      </c>
      <c r="DS6" s="22">
        <f>IF(DS7="",NA(),DS7)</f>
        <v>9.4</v>
      </c>
      <c r="DT6" s="22">
        <f t="shared" ref="DT6:EB6" si="13">IF(DT7="",NA(),DT7)</f>
        <v>13.34</v>
      </c>
      <c r="DU6" s="22">
        <f t="shared" si="13"/>
        <v>16.96</v>
      </c>
      <c r="DV6" s="22">
        <f t="shared" si="13"/>
        <v>19.37</v>
      </c>
      <c r="DW6" s="22">
        <f t="shared" si="13"/>
        <v>22.57</v>
      </c>
      <c r="DX6" s="22">
        <f t="shared" si="13"/>
        <v>20.49</v>
      </c>
      <c r="DY6" s="22">
        <f t="shared" si="13"/>
        <v>21.34</v>
      </c>
      <c r="DZ6" s="22">
        <f t="shared" si="13"/>
        <v>23.27</v>
      </c>
      <c r="EA6" s="22">
        <f t="shared" si="13"/>
        <v>25.18</v>
      </c>
      <c r="EB6" s="22">
        <f t="shared" si="13"/>
        <v>26.52</v>
      </c>
      <c r="EC6" s="21" t="str">
        <f>IF(EC7="","",IF(EC7="-","【-】","【"&amp;SUBSTITUTE(TEXT(EC7,"#,##0.00"),"-","△")&amp;"】"))</f>
        <v>【25.37】</v>
      </c>
      <c r="ED6" s="22">
        <f>IF(ED7="",NA(),ED7)</f>
        <v>0.33</v>
      </c>
      <c r="EE6" s="22">
        <f t="shared" ref="EE6:EM6" si="14">IF(EE7="",NA(),EE7)</f>
        <v>0.23</v>
      </c>
      <c r="EF6" s="22">
        <f t="shared" si="14"/>
        <v>0.28000000000000003</v>
      </c>
      <c r="EG6" s="22">
        <f t="shared" si="14"/>
        <v>0.24</v>
      </c>
      <c r="EH6" s="22">
        <f t="shared" si="14"/>
        <v>0.55000000000000004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409286</v>
      </c>
      <c r="D7" s="24">
        <v>46</v>
      </c>
      <c r="E7" s="24">
        <v>1</v>
      </c>
      <c r="F7" s="24">
        <v>0</v>
      </c>
      <c r="G7" s="24">
        <v>1</v>
      </c>
      <c r="H7" s="24" t="s">
        <v>93</v>
      </c>
      <c r="I7" s="24" t="s">
        <v>94</v>
      </c>
      <c r="J7" s="24" t="s">
        <v>95</v>
      </c>
      <c r="K7" s="24" t="s">
        <v>96</v>
      </c>
      <c r="L7" s="24" t="s">
        <v>97</v>
      </c>
      <c r="M7" s="24" t="s">
        <v>98</v>
      </c>
      <c r="N7" s="25" t="s">
        <v>99</v>
      </c>
      <c r="O7" s="25">
        <v>79.180000000000007</v>
      </c>
      <c r="P7" s="25">
        <v>93.55</v>
      </c>
      <c r="Q7" s="25">
        <v>3652</v>
      </c>
      <c r="R7" s="25" t="s">
        <v>99</v>
      </c>
      <c r="S7" s="25" t="s">
        <v>99</v>
      </c>
      <c r="T7" s="25" t="s">
        <v>99</v>
      </c>
      <c r="U7" s="25">
        <v>150846</v>
      </c>
      <c r="V7" s="25">
        <v>27.47</v>
      </c>
      <c r="W7" s="25">
        <v>5491.3</v>
      </c>
      <c r="X7" s="25">
        <v>113.77</v>
      </c>
      <c r="Y7" s="25">
        <v>114.91</v>
      </c>
      <c r="Z7" s="25">
        <v>114.34</v>
      </c>
      <c r="AA7" s="25">
        <v>112.96</v>
      </c>
      <c r="AB7" s="25">
        <v>111.46</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390.69</v>
      </c>
      <c r="AU7" s="25">
        <v>329.36</v>
      </c>
      <c r="AV7" s="25">
        <v>339.69</v>
      </c>
      <c r="AW7" s="25">
        <v>443.02</v>
      </c>
      <c r="AX7" s="25">
        <v>407.47</v>
      </c>
      <c r="AY7" s="25">
        <v>309.10000000000002</v>
      </c>
      <c r="AZ7" s="25">
        <v>306.08</v>
      </c>
      <c r="BA7" s="25">
        <v>306.14999999999998</v>
      </c>
      <c r="BB7" s="25">
        <v>297.54000000000002</v>
      </c>
      <c r="BC7" s="25">
        <v>289.44</v>
      </c>
      <c r="BD7" s="25">
        <v>243.36</v>
      </c>
      <c r="BE7" s="25">
        <v>282.63</v>
      </c>
      <c r="BF7" s="25">
        <v>265.45</v>
      </c>
      <c r="BG7" s="25">
        <v>253.61</v>
      </c>
      <c r="BH7" s="25">
        <v>245.68</v>
      </c>
      <c r="BI7" s="25">
        <v>240.4</v>
      </c>
      <c r="BJ7" s="25">
        <v>290.42</v>
      </c>
      <c r="BK7" s="25">
        <v>294.66000000000003</v>
      </c>
      <c r="BL7" s="25">
        <v>285.27</v>
      </c>
      <c r="BM7" s="25">
        <v>294.73</v>
      </c>
      <c r="BN7" s="25">
        <v>301.23</v>
      </c>
      <c r="BO7" s="25">
        <v>265.93</v>
      </c>
      <c r="BP7" s="25">
        <v>99.71</v>
      </c>
      <c r="BQ7" s="25">
        <v>104.93</v>
      </c>
      <c r="BR7" s="25">
        <v>104.13</v>
      </c>
      <c r="BS7" s="25">
        <v>102.42</v>
      </c>
      <c r="BT7" s="25">
        <v>99.85</v>
      </c>
      <c r="BU7" s="25">
        <v>106.11</v>
      </c>
      <c r="BV7" s="25">
        <v>103.75</v>
      </c>
      <c r="BW7" s="25">
        <v>105.3</v>
      </c>
      <c r="BX7" s="25">
        <v>99.41</v>
      </c>
      <c r="BY7" s="25">
        <v>101.11</v>
      </c>
      <c r="BZ7" s="25">
        <v>97.82</v>
      </c>
      <c r="CA7" s="25">
        <v>184.6</v>
      </c>
      <c r="CB7" s="25">
        <v>174.75</v>
      </c>
      <c r="CC7" s="25">
        <v>176.31</v>
      </c>
      <c r="CD7" s="25">
        <v>179.39</v>
      </c>
      <c r="CE7" s="25">
        <v>184.46</v>
      </c>
      <c r="CF7" s="25">
        <v>161.03</v>
      </c>
      <c r="CG7" s="25">
        <v>159.93</v>
      </c>
      <c r="CH7" s="25">
        <v>162.77000000000001</v>
      </c>
      <c r="CI7" s="25">
        <v>170.87</v>
      </c>
      <c r="CJ7" s="25">
        <v>171.09</v>
      </c>
      <c r="CK7" s="25">
        <v>177.56</v>
      </c>
      <c r="CL7" s="25">
        <v>86.37</v>
      </c>
      <c r="CM7" s="25">
        <v>85.63</v>
      </c>
      <c r="CN7" s="25">
        <v>86.08</v>
      </c>
      <c r="CO7" s="25">
        <v>82.98</v>
      </c>
      <c r="CP7" s="25">
        <v>82.8</v>
      </c>
      <c r="CQ7" s="25">
        <v>61.71</v>
      </c>
      <c r="CR7" s="25">
        <v>63.12</v>
      </c>
      <c r="CS7" s="25">
        <v>62.57</v>
      </c>
      <c r="CT7" s="25">
        <v>61.56</v>
      </c>
      <c r="CU7" s="25">
        <v>60.84</v>
      </c>
      <c r="CV7" s="25">
        <v>59.81</v>
      </c>
      <c r="CW7" s="25">
        <v>93.72</v>
      </c>
      <c r="CX7" s="25">
        <v>93.4</v>
      </c>
      <c r="CY7" s="25">
        <v>92.29</v>
      </c>
      <c r="CZ7" s="25">
        <v>94.51</v>
      </c>
      <c r="DA7" s="25">
        <v>93.95</v>
      </c>
      <c r="DB7" s="25">
        <v>90.03</v>
      </c>
      <c r="DC7" s="25">
        <v>90.09</v>
      </c>
      <c r="DD7" s="25">
        <v>90.21</v>
      </c>
      <c r="DE7" s="25">
        <v>90.11</v>
      </c>
      <c r="DF7" s="25">
        <v>89.73</v>
      </c>
      <c r="DG7" s="25">
        <v>89.42</v>
      </c>
      <c r="DH7" s="25">
        <v>44.82</v>
      </c>
      <c r="DI7" s="25">
        <v>46.08</v>
      </c>
      <c r="DJ7" s="25">
        <v>47.82</v>
      </c>
      <c r="DK7" s="25">
        <v>49.59</v>
      </c>
      <c r="DL7" s="25">
        <v>50.81</v>
      </c>
      <c r="DM7" s="25">
        <v>49.6</v>
      </c>
      <c r="DN7" s="25">
        <v>50.31</v>
      </c>
      <c r="DO7" s="25">
        <v>50.74</v>
      </c>
      <c r="DP7" s="25">
        <v>51.49</v>
      </c>
      <c r="DQ7" s="25">
        <v>51.94</v>
      </c>
      <c r="DR7" s="25">
        <v>52.02</v>
      </c>
      <c r="DS7" s="25">
        <v>9.4</v>
      </c>
      <c r="DT7" s="25">
        <v>13.34</v>
      </c>
      <c r="DU7" s="25">
        <v>16.96</v>
      </c>
      <c r="DV7" s="25">
        <v>19.37</v>
      </c>
      <c r="DW7" s="25">
        <v>22.57</v>
      </c>
      <c r="DX7" s="25">
        <v>20.49</v>
      </c>
      <c r="DY7" s="25">
        <v>21.34</v>
      </c>
      <c r="DZ7" s="25">
        <v>23.27</v>
      </c>
      <c r="EA7" s="25">
        <v>25.18</v>
      </c>
      <c r="EB7" s="25">
        <v>26.52</v>
      </c>
      <c r="EC7" s="25">
        <v>25.37</v>
      </c>
      <c r="ED7" s="25">
        <v>0.33</v>
      </c>
      <c r="EE7" s="25">
        <v>0.23</v>
      </c>
      <c r="EF7" s="25">
        <v>0.28000000000000003</v>
      </c>
      <c r="EG7" s="25">
        <v>0.24</v>
      </c>
      <c r="EH7" s="25">
        <v>0.55000000000000004</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秋本　恭弘</cp:lastModifiedBy>
  <cp:lastPrinted>2025-02-06T00:39:08Z</cp:lastPrinted>
  <dcterms:created xsi:type="dcterms:W3CDTF">2025-01-24T06:55:07Z</dcterms:created>
  <dcterms:modified xsi:type="dcterms:W3CDTF">2025-02-06T00:43:53Z</dcterms:modified>
  <cp:category/>
</cp:coreProperties>
</file>