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153\Desktop\"/>
    </mc:Choice>
  </mc:AlternateContent>
  <xr:revisionPtr revIDLastSave="0" documentId="13_ncr:1_{C642F74B-AF4F-4519-B892-9A5D0557E200}" xr6:coauthVersionLast="47" xr6:coauthVersionMax="47" xr10:uidLastSave="{00000000-0000-0000-0000-000000000000}"/>
  <workbookProtection workbookAlgorithmName="SHA-512" workbookHashValue="oSjOn2Oy0HiudegbbIXQMixxL5gCNiapj8my1KaaaOF7cSS32N8WCsH2sQKNO8UdNB1BHEoeyc6etil2DiIX6w==" workbookSaltValue="vvvIcnKIRDJWS+DOEOIM0Q=="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B8" i="4"/>
  <c r="AT8" i="4"/>
  <c r="W8" i="4"/>
  <c r="P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<sst xmlns="http://schemas.openxmlformats.org/spreadsheetml/2006/main" count="231" uniqueCount="114">
  <si>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</si>
  <si>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</si>
  <si>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</si>
  <si>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</si>
  <si>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</si>
  <si>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</si>
  <si>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</si>
  <si>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</si>
  <si>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</si>
  <si>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</si>
  <si>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</si>
  <si>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</si>
  <si>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</si>
  <si>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</si>
  <si>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</si>
  <si>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</si>
  <si>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</si>
  <si>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</si>
  <si>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</si>
  <si>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</si>
  <si>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</si>
  <si>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</si>
  <si>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</si>
  <si>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</si>
  <si>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</si>
  <si>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</si>
  <si>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</si>
  <si>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</si>
  <si>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</si>
  <si>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</si>
  <si>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</si>
  <si>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</si>
  <si>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</si>
  <si>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</si>
  <si>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</si>
  <si>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</si>
  <si>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</si>
  <si>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</si>
  <si>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</si>
  <si>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</si>
  <si>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</si>
  <si>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</si>
  <si>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</si>
  <si>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</si>
  <si>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</si>
  <si>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</si>
  <si>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</si>
  <si>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</si>
  <si>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</si>
  <si>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</si>
  <si>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</si>
  <si>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</si>
  <si>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</si>
  <si>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</si>
  <si>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</si>
  <si>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</si>
  <si>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</si>
  <si>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</si>
  <si>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</si>
  <si>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</si>
  <si>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</si>
  <si>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</si>
  <si>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</si>
  <si>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</si>
  <si>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</si>
  <si>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</si>
  <si>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</si>
  <si>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</si>
  <si>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</si>
  <si>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</si>
  <si>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</si>
  <si>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</si>
  <si>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</si>
  <si>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</si>
  <si>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</si>
  <si>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</si>
  <si>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</si>
  <si>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</si>
  <si>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</si>
  <si>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</si>
  <si>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</si>
  <si>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</si>
  <si>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</si>
  <si>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</si>
  <si>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</si>
  <si>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</si>
  <si>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</si>
  <si>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</si>
  <si>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</si>
  <si>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</si>
  <si>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</si>
  <si>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</si>
  <si>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</si>
  <si>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春日那珂川水道企業団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</si>
  <si>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</si>
  <si>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</si>
  <si>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</si>
  <si>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</si>
  <si>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</si>
  <si>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</si>
  <si>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</si>
  <si>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</si>
  <si>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</si>
  <si>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</si>
  <si>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</si>
  <si>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</si>
  <si>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</si>
  <si>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</si>
  <si>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</si>
  <si>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</si>
  <si>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</si>
  <si>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当企業団の経常収支比率は、収支が黒字である100％以上を維持できており、健全な運営状況といえます。
　しかし、管路更新率が低いことに加え、更に今後は、第1次拡張期（昭和56年）以降に布設された管路の更新が控えているため、早急な管路更新が喫緊の課題となっています。更新費用の増加はもちろんですが、人口減少等の社会情勢の変化に伴う水需要の減少による水道料金収入の減も見込まれるため、更新財源を確保するとともに、経営基盤を強化していく必要があると考えます。</t>
    <phoneticPr fontId="4"/>
  </si>
  <si>
    <t>①経常収支比率
　前年度に引き続き100％を上回り、類似団体より高い数値となっています。今後も健全経営に向け、効率的な運営に努めてまいります。
②累積欠損金比率
　累積欠損金や不良債権は発生しておりません。
③流動比率
　100％を大きく上回っているため支払能力は十分に備えています。前年度と比較すると数値が少し増加していますが、引き続き支払能力の確保に努めたいと考えています。
④企業債残高対給水収益
　企業債残高の減少により、例年の数値よりも減少しました。しかしながら今後は施設更新のペースを早めなければならないため、投資の規模や料金水準の適正化を図りながら、過度に企業債に頼ることのないよう健全経営に取り組んでいきます。
⑤料金回収率
　前年度に引き続き100％を上回る結果となりました。これは、給水に係る費用が給水収益で賄えているということになります。
⑥給水原価
　経常費用の減少と有収水量の減少により、前年度と比較すると数値は増加しています。また、他企業団からの受水を行っているため、類似団体と比較するとやや高い数値となっています。今後も、維持管理費の削減等、経営改善に取り組む必要があります。
⑦施設利用率
　全国平均値や類似団体平均値に比べ高い状況であり、効率的に施設が利用されているといえます。今後も効率的な施設の利用に努めてまいります。
⑧有収率
　類似団体よりも数値が高く、水道施設や給水装置を通して給水される水量が収益に結びついているといえます。この状況が維持できるよう今後は老朽管の更新を計画的に進めていくことが課題となります。</t>
    <phoneticPr fontId="4"/>
  </si>
  <si>
    <t>①有形固定資産減価償却率
　有形固定資産のうち償却資産の減価償却がどの程度進んでいるかを表す指標です。類似団体より下回っていますが、年々増加傾向であるため、財源の確保や経営改善を行い、施設更新を進めていく必要があります。
②管路経年化率
　類似団体と比較すると低い状況ですが、年々増加しています。計画的に老朽管更新を進めていく必要があります。
③管路更新率
　ここ数年、類似団体より低い数値が続いており、老朽管更新があまり進んでいない状況です。今後は、老朽管の計画的な更新ペースを早め、効率的な運営に努めてまいります。</t>
    <rPh sb="78" eb="80">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</si>
</sst>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0.22</c:v>
                </c:pt>
                <c:pt idx="2">
                  <c:v>0.33</c:v>
                </c:pt>
                <c:pt idx="3">
                  <c:v>0.23</c:v>
                </c:pt>
                <c:pt idx="4">
                  <c:v>0.28000000000000003</c:v>
                </c:pt>
              </c:numCache>
            </c:numRef>
          </c:val>
          <c:extLst>
            <c:ext xmlns:c16="http://schemas.microsoft.com/office/drawing/2014/chart" uri="{C3380CC4-5D6E-409C-BE32-E72D297353CC}">
              <c16:uniqueId val="{00000000-0798-4DFB-86D1-76AA91044C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0798-4DFB-86D1-76AA91044C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87.2</c:v>
                </c:pt>
                <c:pt idx="1">
                  <c:v>85.73</c:v>
                </c:pt>
                <c:pt idx="2">
                  <c:v>86.37</c:v>
                </c:pt>
                <c:pt idx="3">
                  <c:v>85.63</c:v>
                </c:pt>
                <c:pt idx="4">
                  <c:v>86.08</c:v>
                </c:pt>
              </c:numCache>
            </c:numRef>
          </c:val>
          <c:extLst>
            <c:ext xmlns:c16="http://schemas.microsoft.com/office/drawing/2014/chart" uri="{C3380CC4-5D6E-409C-BE32-E72D297353CC}">
              <c16:uniqueId val="{00000000-812C-4135-892A-4FB50FBA84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812C-4135-892A-4FB50FBA84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c:v>
                </c:pt>
                <c:pt idx="1">
                  <c:v>93.49</c:v>
                </c:pt>
                <c:pt idx="2">
                  <c:v>93.72</c:v>
                </c:pt>
                <c:pt idx="3">
                  <c:v>93.4</c:v>
                </c:pt>
                <c:pt idx="4">
                  <c:v>92.29</c:v>
                </c:pt>
              </c:numCache>
            </c:numRef>
          </c:val>
          <c:extLst>
            <c:ext xmlns:c16="http://schemas.microsoft.com/office/drawing/2014/chart" uri="{C3380CC4-5D6E-409C-BE32-E72D297353CC}">
              <c16:uniqueId val="{00000000-B185-4035-BC46-312D95139F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B185-4035-BC46-312D95139F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103.51</c:v>
                </c:pt>
                <c:pt idx="1">
                  <c:v>108.99</c:v>
                </c:pt>
                <c:pt idx="2">
                  <c:v>113.77</c:v>
                </c:pt>
                <c:pt idx="3">
                  <c:v>114.91</c:v>
                </c:pt>
                <c:pt idx="4">
                  <c:v>114.34</c:v>
                </c:pt>
              </c:numCache>
            </c:numRef>
          </c:val>
          <c:extLst>
            <c:ext xmlns:c16="http://schemas.microsoft.com/office/drawing/2014/chart" uri="{C3380CC4-5D6E-409C-BE32-E72D297353CC}">
              <c16:uniqueId val="{00000000-E3FE-4103-8BC3-B97FAC6213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E3FE-4103-8BC3-B97FAC6213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41.85</c:v>
                </c:pt>
                <c:pt idx="1">
                  <c:v>44.05</c:v>
                </c:pt>
                <c:pt idx="2">
                  <c:v>44.82</c:v>
                </c:pt>
                <c:pt idx="3">
                  <c:v>46.08</c:v>
                </c:pt>
                <c:pt idx="4">
                  <c:v>47.82</c:v>
                </c:pt>
              </c:numCache>
            </c:numRef>
          </c:val>
          <c:extLst>
            <c:ext xmlns:c16="http://schemas.microsoft.com/office/drawing/2014/chart" uri="{C3380CC4-5D6E-409C-BE32-E72D297353CC}">
              <c16:uniqueId val="{00000000-556E-4487-9F97-2AC0DC6EBE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56E-4487-9F97-2AC0DC6EBE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5.54</c:v>
                </c:pt>
                <c:pt idx="1">
                  <c:v>7.11</c:v>
                </c:pt>
                <c:pt idx="2">
                  <c:v>9.4</c:v>
                </c:pt>
                <c:pt idx="3">
                  <c:v>13.34</c:v>
                </c:pt>
                <c:pt idx="4">
                  <c:v>16.96</c:v>
                </c:pt>
              </c:numCache>
            </c:numRef>
          </c:val>
          <c:extLst>
            <c:ext xmlns:c16="http://schemas.microsoft.com/office/drawing/2014/chart" uri="{C3380CC4-5D6E-409C-BE32-E72D297353CC}">
              <c16:uniqueId val="{00000000-128A-4A8A-BF54-A865BDC577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128A-4A8A-BF54-A865BDC577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DE-49FB-AA76-333145AF14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5CDE-49FB-AA76-333145AF14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270.89</c:v>
                </c:pt>
                <c:pt idx="1">
                  <c:v>368.66</c:v>
                </c:pt>
                <c:pt idx="2">
                  <c:v>390.69</c:v>
                </c:pt>
                <c:pt idx="3">
                  <c:v>329.36</c:v>
                </c:pt>
                <c:pt idx="4">
                  <c:v>339.69</c:v>
                </c:pt>
              </c:numCache>
            </c:numRef>
          </c:val>
          <c:extLst>
            <c:ext xmlns:c16="http://schemas.microsoft.com/office/drawing/2014/chart" uri="{C3380CC4-5D6E-409C-BE32-E72D297353CC}">
              <c16:uniqueId val="{00000000-73BF-42C2-A3E5-63BF2FDFDE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73BF-42C2-A3E5-63BF2FDFDE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286.37</c:v>
                </c:pt>
                <c:pt idx="1">
                  <c:v>285.58999999999997</c:v>
                </c:pt>
                <c:pt idx="2">
                  <c:v>282.63</c:v>
                </c:pt>
                <c:pt idx="3">
                  <c:v>265.45</c:v>
                </c:pt>
                <c:pt idx="4">
                  <c:v>253.61</c:v>
                </c:pt>
              </c:numCache>
            </c:numRef>
          </c:val>
          <c:extLst>
            <c:ext xmlns:c16="http://schemas.microsoft.com/office/drawing/2014/chart" uri="{C3380CC4-5D6E-409C-BE32-E72D297353CC}">
              <c16:uniqueId val="{00000000-2326-453D-99FF-9F0BB62B55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2326-453D-99FF-9F0BB62B55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89.86</c:v>
                </c:pt>
                <c:pt idx="1">
                  <c:v>97.32</c:v>
                </c:pt>
                <c:pt idx="2">
                  <c:v>99.71</c:v>
                </c:pt>
                <c:pt idx="3">
                  <c:v>104.93</c:v>
                </c:pt>
                <c:pt idx="4">
                  <c:v>104.13</c:v>
                </c:pt>
              </c:numCache>
            </c:numRef>
          </c:val>
          <c:extLst>
            <c:ext xmlns:c16="http://schemas.microsoft.com/office/drawing/2014/chart" uri="{C3380CC4-5D6E-409C-BE32-E72D297353CC}">
              <c16:uniqueId val="{00000000-A774-4D78-B243-82C04D639E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774-4D78-B243-82C04D639E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205.88</c:v>
                </c:pt>
                <c:pt idx="1">
                  <c:v>187.99</c:v>
                </c:pt>
                <c:pt idx="2">
                  <c:v>184.6</c:v>
                </c:pt>
                <c:pt idx="3">
                  <c:v>174.75</c:v>
                </c:pt>
                <c:pt idx="4">
                  <c:v>176.31</c:v>
                </c:pt>
              </c:numCache>
            </c:numRef>
          </c:val>
          <c:extLst>
            <c:ext xmlns:c16="http://schemas.microsoft.com/office/drawing/2014/chart" uri="{C3380CC4-5D6E-409C-BE32-E72D297353CC}">
              <c16:uniqueId val="{00000000-B413-428D-AB56-AF3B166F2E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413-428D-AB56-AF3B166F2E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春日那珂川水道企業団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77.89</v>
      </c>
      <c r="J10" s="47"/>
      <c r="K10" s="47"/>
      <c r="L10" s="47"/>
      <c r="M10" s="47"/>
      <c r="N10" s="47"/>
      <c r="O10" s="81"/>
      <c r="P10" s="48">
        <f>データ!$P$6</f>
        <v>93.6</v>
      </c>
      <c r="Q10" s="48"/>
      <c r="R10" s="48"/>
      <c r="S10" s="48"/>
      <c r="T10" s="48"/>
      <c r="U10" s="48"/>
      <c r="V10" s="48"/>
      <c r="W10" s="45">
        <f>データ!$Q$6</f>
        <v>3652</v>
      </c>
      <c r="X10" s="45"/>
      <c r="Y10" s="45"/>
      <c r="Z10" s="45"/>
      <c r="AA10" s="45"/>
      <c r="AB10" s="45"/>
      <c r="AC10" s="45"/>
      <c r="AD10" s="2"/>
      <c r="AE10" s="2"/>
      <c r="AF10" s="2"/>
      <c r="AG10" s="2"/>
      <c r="AH10" s="2"/>
      <c r="AI10" s="2"/>
      <c r="AJ10" s="2"/>
      <c r="AK10" s="2"/>
      <c r="AL10" s="45">
        <f>データ!$U$6</f>
        <v>152397</v>
      </c>
      <c r="AM10" s="45"/>
      <c r="AN10" s="45"/>
      <c r="AO10" s="45"/>
      <c r="AP10" s="45"/>
      <c r="AQ10" s="45"/>
      <c r="AR10" s="45"/>
      <c r="AS10" s="45"/>
      <c r="AT10" s="46">
        <f>データ!$V$6</f>
        <v>27.47</v>
      </c>
      <c r="AU10" s="47"/>
      <c r="AV10" s="47"/>
      <c r="AW10" s="47"/>
      <c r="AX10" s="47"/>
      <c r="AY10" s="47"/>
      <c r="AZ10" s="47"/>
      <c r="BA10" s="47"/>
      <c r="BB10" s="48">
        <f>データ!$W$6</f>
        <v>5547.76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xkqqO5Iaps6pzzeVFXkeaYac3y3XjRqanGorunTUIIG3vGlGNQcuX/yptRuHtfWiI1e9SK8csbtqERx2vQcoA==" saltValue="yujqCupmJ9DkcPeo0dGw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409286</v>
      </c>
      <c r="D6" s="20">
        <f t="shared" si="3"/>
        <v>46</v>
      </c>
      <c r="E6" s="20">
        <f t="shared" si="3"/>
        <v>1</v>
      </c>
      <c r="F6" s="20">
        <f t="shared" si="3"/>
        <v>0</v>
      </c>
      <c r="G6" s="20">
        <f t="shared" si="3"/>
        <v>1</v>
      </c>
      <c r="H6" s="20" t="str">
        <f t="shared" si="3"/>
        <v>福岡県　春日那珂川水道企業団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77.89</v>
      </c>
      <c r="P6" s="21">
        <f t="shared" si="3"/>
        <v>93.6</v>
      </c>
      <c r="Q6" s="21">
        <f t="shared" si="3"/>
        <v>3652</v>
      </c>
      <c r="R6" s="21" t="str">
        <f t="shared" si="3"/>
        <v>-</v>
      </c>
      <c r="S6" s="21" t="str">
        <f t="shared" si="3"/>
        <v>-</v>
      </c>
      <c r="T6" s="21" t="str">
        <f t="shared" si="3"/>
        <v>-</v>
      </c>
      <c r="U6" s="21">
        <f t="shared" si="3"/>
        <v>152397</v>
      </c>
      <c r="V6" s="21">
        <f t="shared" si="3"/>
        <v>27.47</v>
      </c>
      <c r="W6" s="21">
        <f t="shared" si="3"/>
        <v>5547.76</v>
      </c>
      <c r="X6" s="22">
        <f>IF(X7="",NA(),X7)</f>
        <v>103.51</v>
      </c>
      <c r="Y6" s="22">
        <f t="shared" ref="Y6:AG6" si="4">IF(Y7="",NA(),Y7)</f>
        <v>108.99</v>
      </c>
      <c r="Z6" s="22">
        <f t="shared" si="4"/>
        <v>113.77</v>
      </c>
      <c r="AA6" s="22">
        <f t="shared" si="4"/>
        <v>114.91</v>
      </c>
      <c r="AB6" s="22">
        <f t="shared" si="4"/>
        <v>114.34</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270.89</v>
      </c>
      <c r="AU6" s="22">
        <f t="shared" ref="AU6:BC6" si="6">IF(AU7="",NA(),AU7)</f>
        <v>368.66</v>
      </c>
      <c r="AV6" s="22">
        <f t="shared" si="6"/>
        <v>390.69</v>
      </c>
      <c r="AW6" s="22">
        <f t="shared" si="6"/>
        <v>329.36</v>
      </c>
      <c r="AX6" s="22">
        <f t="shared" si="6"/>
        <v>339.69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286.37</v>
      </c>
      <c r="BF6" s="22">
        <f t="shared" ref="BF6:BN6" si="7">IF(BF7="",NA(),BF7)</f>
        <v>285.58999999999997</v>
      </c>
      <c r="BG6" s="22">
        <f t="shared" si="7"/>
        <v>282.63</v>
      </c>
      <c r="BH6" s="22">
        <f t="shared" si="7"/>
        <v>265.45</v>
      </c>
      <c r="BI6" s="22">
        <f t="shared" si="7"/>
        <v>253.61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89.86</v>
      </c>
      <c r="BQ6" s="22">
        <f t="shared" ref="BQ6:BY6" si="8">IF(BQ7="",NA(),BQ7)</f>
        <v>97.32</v>
      </c>
      <c r="BR6" s="22">
        <f t="shared" si="8"/>
        <v>99.71</v>
      </c>
      <c r="BS6" s="22">
        <f t="shared" si="8"/>
        <v>104.93</v>
      </c>
      <c r="BT6" s="22">
        <f t="shared" si="8"/>
        <v>104.13</v>
      </c>
      <c r="BU6" s="22">
        <f t="shared" si="8"/>
        <v>106.02</v>
      </c>
      <c r="BV6" s="22">
        <f t="shared" si="8"/>
        <v>104.84</v>
      </c>
      <c r="BW6" s="22">
        <f t="shared" si="8"/>
        <v>106.11</v>
      </c>
      <c r="BX6" s="22">
        <f t="shared" si="8"/>
        <v>103.75</v>
      </c>
      <c r="BY6" s="22">
        <f t="shared" si="8"/>
        <v>105.3</v>
      </c>
      <c r="BZ6" s="21" t="str">
        <f>IF(BZ7="","",IF(BZ7="-","【-】","【"&amp;SUBSTITUTE(TEXT(BZ7,"#,##0.00"),"-","△")&amp;"】"))</f>
        <v>【102.35】</v>
      </c>
      <c r="CA6" s="22">
        <f>IF(CA7="",NA(),CA7)</f>
        <v>205.88</v>
      </c>
      <c r="CB6" s="22">
        <f t="shared" ref="CB6:CJ6" si="9">IF(CB7="",NA(),CB7)</f>
        <v>187.99</v>
      </c>
      <c r="CC6" s="22">
        <f t="shared" si="9"/>
        <v>184.6</v>
      </c>
      <c r="CD6" s="22">
        <f t="shared" si="9"/>
        <v>174.75</v>
      </c>
      <c r="CE6" s="22">
        <f t="shared" si="9"/>
        <v>176.31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87.2</v>
      </c>
      <c r="CM6" s="22">
        <f t="shared" ref="CM6:CU6" si="10">IF(CM7="",NA(),CM7)</f>
        <v>85.73</v>
      </c>
      <c r="CN6" s="22">
        <f t="shared" si="10"/>
        <v>86.37</v>
      </c>
      <c r="CO6" s="22">
        <f t="shared" si="10"/>
        <v>85.63</v>
      </c>
      <c r="CP6" s="22">
        <f t="shared" si="10"/>
        <v>86.08</v>
      </c>
      <c r="CQ6" s="22">
        <f t="shared" si="10"/>
        <v>62.88</v>
      </c>
      <c r="CR6" s="22">
        <f t="shared" si="10"/>
        <v>62.32</v>
      </c>
      <c r="CS6" s="22">
        <f t="shared" si="10"/>
        <v>61.71</v>
      </c>
      <c r="CT6" s="22">
        <f t="shared" si="10"/>
        <v>63.12</v>
      </c>
      <c r="CU6" s="22">
        <f t="shared" si="10"/>
        <v>62.57</v>
      </c>
      <c r="CV6" s="21" t="str">
        <f>IF(CV7="","",IF(CV7="-","【-】","【"&amp;SUBSTITUTE(TEXT(CV7,"#,##0.00"),"-","△")&amp;"】"))</f>
        <v>【60.29】</v>
      </c>
      <c r="CW6" s="22">
        <f>IF(CW7="",NA(),CW7)</f>
        <v>93.1</v>
      </c>
      <c r="CX6" s="22">
        <f t="shared" ref="CX6:DF6" si="11">IF(CX7="",NA(),CX7)</f>
        <v>93.49</v>
      </c>
      <c r="CY6" s="22">
        <f t="shared" si="11"/>
        <v>93.72</v>
      </c>
      <c r="CZ6" s="22">
        <f t="shared" si="11"/>
        <v>93.4</v>
      </c>
      <c r="DA6" s="22">
        <f t="shared" si="11"/>
        <v>92.29</v>
      </c>
      <c r="DB6" s="22">
        <f t="shared" si="11"/>
        <v>90.13</v>
      </c>
      <c r="DC6" s="22">
        <f t="shared" si="11"/>
        <v>90.19</v>
      </c>
      <c r="DD6" s="22">
        <f t="shared" si="11"/>
        <v>90.03</v>
      </c>
      <c r="DE6" s="22">
        <f t="shared" si="11"/>
        <v>90.09</v>
      </c>
      <c r="DF6" s="22">
        <f t="shared" si="11"/>
        <v>90.21</v>
      </c>
      <c r="DG6" s="21" t="str">
        <f>IF(DG7="","",IF(DG7="-","【-】","【"&amp;SUBSTITUTE(TEXT(DG7,"#,##0.00"),"-","△")&amp;"】"))</f>
        <v>【90.12】</v>
      </c>
      <c r="DH6" s="22">
        <f>IF(DH7="",NA(),DH7)</f>
        <v>41.85</v>
      </c>
      <c r="DI6" s="22">
        <f t="shared" ref="DI6:DQ6" si="12">IF(DI7="",NA(),DI7)</f>
        <v>44.05</v>
      </c>
      <c r="DJ6" s="22">
        <f t="shared" si="12"/>
        <v>44.82</v>
      </c>
      <c r="DK6" s="22">
        <f t="shared" si="12"/>
        <v>46.08</v>
      </c>
      <c r="DL6" s="22">
        <f t="shared" si="12"/>
        <v>47.82</v>
      </c>
      <c r="DM6" s="22">
        <f t="shared" si="12"/>
        <v>48.01</v>
      </c>
      <c r="DN6" s="22">
        <f t="shared" si="12"/>
        <v>48.86</v>
      </c>
      <c r="DO6" s="22">
        <f t="shared" si="12"/>
        <v>49.6</v>
      </c>
      <c r="DP6" s="22">
        <f t="shared" si="12"/>
        <v>50.31</v>
      </c>
      <c r="DQ6" s="22">
        <f t="shared" si="12"/>
        <v>50.74</v>
      </c>
      <c r="DR6" s="21" t="str">
        <f>IF(DR7="","",IF(DR7="-","【-】","【"&amp;SUBSTITUTE(TEXT(DR7,"#,##0.00"),"-","△")&amp;"】"))</f>
        <v>【50.88】</v>
      </c>
      <c r="DS6" s="22">
        <f>IF(DS7="",NA(),DS7)</f>
        <v>5.54</v>
      </c>
      <c r="DT6" s="22">
        <f t="shared" ref="DT6:EB6" si="13">IF(DT7="",NA(),DT7)</f>
        <v>7.11</v>
      </c>
      <c r="DU6" s="22">
        <f t="shared" si="13"/>
        <v>9.4</v>
      </c>
      <c r="DV6" s="22">
        <f t="shared" si="13"/>
        <v>13.34</v>
      </c>
      <c r="DW6" s="22">
        <f t="shared" si="13"/>
        <v>16.96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0.57999999999999996</v>
      </c>
      <c r="EE6" s="22">
        <f t="shared" ref="EE6:EM6" si="14">IF(EE7="",NA(),EE7)</f>
        <v>0.22</v>
      </c>
      <c r="EF6" s="22">
        <f t="shared" si="14"/>
        <v>0.33</v>
      </c>
      <c r="EG6" s="22">
        <f t="shared" si="14"/>
        <v>0.23</v>
      </c>
      <c r="EH6" s="22">
        <f t="shared" si="14"/>
        <v>0.28000000000000003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409286</v>
      </c>
      <c r="D7" s="24">
        <v>46</v>
      </c>
      <c r="E7" s="24">
        <v>1</v>
      </c>
      <c r="F7" s="24">
        <v>0</v>
      </c>
      <c r="G7" s="24">
        <v>1</v>
      </c>
      <c r="H7" s="24" t="s">
        <v>93</v>
      </c>
      <c r="I7" s="24" t="s">
        <v>94</v>
      </c>
      <c r="J7" s="24" t="s">
        <v>95</v>
      </c>
      <c r="K7" s="24" t="s">
        <v>96</v>
      </c>
      <c r="L7" s="24" t="s">
        <v>97</v>
      </c>
      <c r="M7" s="24" t="s">
        <v>98</v>
      </c>
      <c r="N7" s="25" t="s">
        <v>99</v>
      </c>
      <c r="O7" s="25">
        <v>77.89</v>
      </c>
      <c r="P7" s="25">
        <v>93.6</v>
      </c>
      <c r="Q7" s="25">
        <v>3652</v>
      </c>
      <c r="R7" s="25" t="s">
        <v>99</v>
      </c>
      <c r="S7" s="25" t="s">
        <v>99</v>
      </c>
      <c r="T7" s="25" t="s">
        <v>99</v>
      </c>
      <c r="U7" s="25">
        <v>152397</v>
      </c>
      <c r="V7" s="25">
        <v>27.47</v>
      </c>
      <c r="W7" s="25">
        <v>5547.76</v>
      </c>
      <c r="X7" s="25">
        <v>103.51</v>
      </c>
      <c r="Y7" s="25">
        <v>108.99</v>
      </c>
      <c r="Z7" s="25">
        <v>113.77</v>
      </c>
      <c r="AA7" s="25">
        <v>114.91</v>
      </c>
      <c r="AB7" s="25">
        <v>114.34</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270.89</v>
      </c>
      <c r="AU7" s="25">
        <v>368.66</v>
      </c>
      <c r="AV7" s="25">
        <v>390.69</v>
      </c>
      <c r="AW7" s="25">
        <v>329.36</v>
      </c>
      <c r="AX7" s="25">
        <v>339.69</v>
      </c>
      <c r="AY7" s="25">
        <v>307.83</v>
      </c>
      <c r="AZ7" s="25">
        <v>318.89</v>
      </c>
      <c r="BA7" s="25">
        <v>309.10000000000002</v>
      </c>
      <c r="BB7" s="25">
        <v>306.08</v>
      </c>
      <c r="BC7" s="25">
        <v>306.14999999999998</v>
      </c>
      <c r="BD7" s="25">
        <v>261.51</v>
      </c>
      <c r="BE7" s="25">
        <v>286.37</v>
      </c>
      <c r="BF7" s="25">
        <v>285.58999999999997</v>
      </c>
      <c r="BG7" s="25">
        <v>282.63</v>
      </c>
      <c r="BH7" s="25">
        <v>265.45</v>
      </c>
      <c r="BI7" s="25">
        <v>253.61</v>
      </c>
      <c r="BJ7" s="25">
        <v>295.44</v>
      </c>
      <c r="BK7" s="25">
        <v>290.07</v>
      </c>
      <c r="BL7" s="25">
        <v>290.42</v>
      </c>
      <c r="BM7" s="25">
        <v>294.66000000000003</v>
      </c>
      <c r="BN7" s="25">
        <v>285.27</v>
      </c>
      <c r="BO7" s="25">
        <v>265.16000000000003</v>
      </c>
      <c r="BP7" s="25">
        <v>89.86</v>
      </c>
      <c r="BQ7" s="25">
        <v>97.32</v>
      </c>
      <c r="BR7" s="25">
        <v>99.71</v>
      </c>
      <c r="BS7" s="25">
        <v>104.93</v>
      </c>
      <c r="BT7" s="25">
        <v>104.13</v>
      </c>
      <c r="BU7" s="25">
        <v>106.02</v>
      </c>
      <c r="BV7" s="25">
        <v>104.84</v>
      </c>
      <c r="BW7" s="25">
        <v>106.11</v>
      </c>
      <c r="BX7" s="25">
        <v>103.75</v>
      </c>
      <c r="BY7" s="25">
        <v>105.3</v>
      </c>
      <c r="BZ7" s="25">
        <v>102.35</v>
      </c>
      <c r="CA7" s="25">
        <v>205.88</v>
      </c>
      <c r="CB7" s="25">
        <v>187.99</v>
      </c>
      <c r="CC7" s="25">
        <v>184.6</v>
      </c>
      <c r="CD7" s="25">
        <v>174.75</v>
      </c>
      <c r="CE7" s="25">
        <v>176.31</v>
      </c>
      <c r="CF7" s="25">
        <v>158.6</v>
      </c>
      <c r="CG7" s="25">
        <v>161.82</v>
      </c>
      <c r="CH7" s="25">
        <v>161.03</v>
      </c>
      <c r="CI7" s="25">
        <v>159.93</v>
      </c>
      <c r="CJ7" s="25">
        <v>162.77000000000001</v>
      </c>
      <c r="CK7" s="25">
        <v>167.74</v>
      </c>
      <c r="CL7" s="25">
        <v>87.2</v>
      </c>
      <c r="CM7" s="25">
        <v>85.73</v>
      </c>
      <c r="CN7" s="25">
        <v>86.37</v>
      </c>
      <c r="CO7" s="25">
        <v>85.63</v>
      </c>
      <c r="CP7" s="25">
        <v>86.08</v>
      </c>
      <c r="CQ7" s="25">
        <v>62.88</v>
      </c>
      <c r="CR7" s="25">
        <v>62.32</v>
      </c>
      <c r="CS7" s="25">
        <v>61.71</v>
      </c>
      <c r="CT7" s="25">
        <v>63.12</v>
      </c>
      <c r="CU7" s="25">
        <v>62.57</v>
      </c>
      <c r="CV7" s="25">
        <v>60.29</v>
      </c>
      <c r="CW7" s="25">
        <v>93.1</v>
      </c>
      <c r="CX7" s="25">
        <v>93.49</v>
      </c>
      <c r="CY7" s="25">
        <v>93.72</v>
      </c>
      <c r="CZ7" s="25">
        <v>93.4</v>
      </c>
      <c r="DA7" s="25">
        <v>92.29</v>
      </c>
      <c r="DB7" s="25">
        <v>90.13</v>
      </c>
      <c r="DC7" s="25">
        <v>90.19</v>
      </c>
      <c r="DD7" s="25">
        <v>90.03</v>
      </c>
      <c r="DE7" s="25">
        <v>90.09</v>
      </c>
      <c r="DF7" s="25">
        <v>90.21</v>
      </c>
      <c r="DG7" s="25">
        <v>90.12</v>
      </c>
      <c r="DH7" s="25">
        <v>41.85</v>
      </c>
      <c r="DI7" s="25">
        <v>44.05</v>
      </c>
      <c r="DJ7" s="25">
        <v>44.82</v>
      </c>
      <c r="DK7" s="25">
        <v>46.08</v>
      </c>
      <c r="DL7" s="25">
        <v>47.82</v>
      </c>
      <c r="DM7" s="25">
        <v>48.01</v>
      </c>
      <c r="DN7" s="25">
        <v>48.86</v>
      </c>
      <c r="DO7" s="25">
        <v>49.6</v>
      </c>
      <c r="DP7" s="25">
        <v>50.31</v>
      </c>
      <c r="DQ7" s="25">
        <v>50.74</v>
      </c>
      <c r="DR7" s="25">
        <v>50.88</v>
      </c>
      <c r="DS7" s="25">
        <v>5.54</v>
      </c>
      <c r="DT7" s="25">
        <v>7.11</v>
      </c>
      <c r="DU7" s="25">
        <v>9.4</v>
      </c>
      <c r="DV7" s="25">
        <v>13.34</v>
      </c>
      <c r="DW7" s="25">
        <v>16.96</v>
      </c>
      <c r="DX7" s="25">
        <v>16.600000000000001</v>
      </c>
      <c r="DY7" s="25">
        <v>18.510000000000002</v>
      </c>
      <c r="DZ7" s="25">
        <v>20.49</v>
      </c>
      <c r="EA7" s="25">
        <v>21.34</v>
      </c>
      <c r="EB7" s="25">
        <v>23.27</v>
      </c>
      <c r="EC7" s="25">
        <v>22.3</v>
      </c>
      <c r="ED7" s="25">
        <v>0.57999999999999996</v>
      </c>
      <c r="EE7" s="25">
        <v>0.22</v>
      </c>
      <c r="EF7" s="25">
        <v>0.33</v>
      </c>
      <c r="EG7" s="25">
        <v>0.23</v>
      </c>
      <c r="EH7" s="25">
        <v>0.28000000000000003</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PC-153</cp:lastModifiedBy>
  <cp:lastPrinted>2023-01-16T05:07:38Z</cp:lastPrinted>
  <dcterms:created xsi:type="dcterms:W3CDTF">2022-12-01T01:05:32Z</dcterms:created>
  <dcterms:modified xsi:type="dcterms:W3CDTF">2023-03-02T01:41:15Z</dcterms:modified>
  <cp:category/>
</cp:coreProperties>
</file>