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107\Desktop\経営比較分析Excel\"/>
    </mc:Choice>
  </mc:AlternateContent>
  <xr:revisionPtr revIDLastSave="0" documentId="13_ncr:1_{C2C6C9B0-80D7-468B-8D32-FA6E285BF524}" xr6:coauthVersionLast="47" xr6:coauthVersionMax="47" xr10:uidLastSave="{00000000-0000-0000-0000-000000000000}"/>
  <workbookProtection workbookAlgorithmName="SHA-512" workbookHashValue="Yvsy3uqjKYgab9AuRcKbbI/qcHnJwKO81wcA+OtINQQmDgUyuk/jjgOy49WcWk47m40YuA3dE01D/bIPLpNgzw==" workbookSaltValue="0DVOk0GEuEr0iQwvnoJz9g=="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BB10" i="4"/>
  <c r="AL10" i="4"/>
  <c r="I10" i="4"/>
  <c r="B10" i="4"/>
  <c r="BB8" i="4"/>
  <c r="AT8" i="4"/>
  <c r="AD8" i="4"/>
  <c r="W8" i="4"/>
  <c r="P8" i="4"/>
  <c r="B8" i="4"/>
  <c r="B6" i="4"/>
</calcChain>
</file>

<file path=xl/sharedStrings.xml><?xml version="1.0" encoding="utf-8"?>
<sst xmlns="http://schemas.openxmlformats.org/spreadsheetml/2006/main" count="231" uniqueCount="115">
  <si>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</si>
  <si>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</si>
  <si>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</si>
  <si>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</si>
  <si>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</si>
  <si>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</si>
  <si>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</si>
  <si>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</si>
  <si>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</si>
  <si>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</si>
  <si>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</si>
  <si>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</si>
  <si>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</si>
  <si>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</si>
  <si>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</si>
  <si>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</si>
  <si>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</si>
  <si>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</si>
  <si>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</si>
  <si>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</si>
  <si>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</si>
  <si>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</si>
  <si>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</si>
  <si>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</si>
  <si>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</si>
  <si>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</si>
  <si>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</si>
  <si>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</si>
  <si>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</si>
  <si>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</si>
  <si>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</si>
  <si>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</si>
  <si>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</si>
  <si>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</si>
  <si>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</si>
  <si>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</si>
  <si>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</si>
  <si>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</si>
  <si>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</si>
  <si>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</si>
  <si>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</si>
  <si>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</si>
  <si>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</si>
  <si>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</si>
  <si>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</si>
  <si>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</si>
  <si>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</si>
  <si>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</si>
  <si>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</si>
  <si>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</si>
  <si>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</si>
  <si>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</si>
  <si>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</si>
  <si>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</si>
  <si>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</si>
  <si>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</si>
  <si>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</si>
  <si>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</si>
  <si>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</si>
  <si>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</si>
  <si>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</si>
  <si>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</si>
  <si>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</si>
  <si>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</si>
  <si>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</si>
  <si>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</si>
  <si>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</si>
  <si>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</si>
  <si>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</si>
  <si>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</si>
  <si>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</si>
  <si>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</si>
  <si>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</si>
  <si>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</si>
  <si>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</si>
  <si>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</si>
  <si>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</si>
  <si>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</si>
  <si>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</si>
  <si>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</si>
  <si>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</si>
  <si>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</si>
  <si>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</si>
  <si>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</si>
  <si>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</si>
  <si>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</si>
  <si>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</si>
  <si>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</si>
  <si>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</si>
  <si>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</si>
  <si>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</si>
  <si>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</si>
  <si>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</si>
  <si>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春日那珂川水道企業団</t>
  </si>
  <si>
    <t>法適用</t>
  </si>
  <si>
    <t>水道事業</t>
  </si>
  <si>
    <t>末端給水事業</t>
  </si>
  <si>
    <t>A2</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</si>
  <si>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</si>
  <si>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</si>
  <si>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</si>
  <si>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</si>
  <si>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</si>
  <si>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</si>
  <si>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</si>
  <si>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</si>
  <si>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</si>
  <si>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</si>
  <si>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</si>
  <si>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</si>
  <si>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</si>
  <si>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</si>
  <si>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有形固定資産のうち、償却資産の減価償却がどの程度進んでいるかを表す指標です。類似団体より下回っていますが、昨年度と比較すると微増しているため、財政の確保や経営改善を行い、施設更新を進めていく必要があります。
②管路経年化率
　類似団体と比較すると低い状況ですが、年々増加しています。計画的に老朽管更新を進めていく必要があります。
③管路更新率
　類似団体より低い数値であり、老朽化更新が進んでいない状況です。今後は、計画的に老朽管の更新を進め、効率的な運営に努めてまいります。</t>
    <rPh sb="1" eb="3">
      <t>ユウケイ</t>
    </rPh>
    <rPh sb="3" eb="5">
      <t>コテイ</t>
    </rPh>
    <rPh sb="5" eb="7">
      <t>シサン</t>
    </rPh>
    <rPh sb="7" eb="12">
      <t>ゲンカショウキャクリツ</t>
    </rPh>
    <rPh sb="14" eb="18">
      <t>ユウケイコテイ</t>
    </rPh>
    <rPh sb="18" eb="20">
      <t>シサン</t>
    </rPh>
    <rPh sb="24" eb="28">
      <t>ショウキャクシサン</t>
    </rPh>
    <rPh sb="29" eb="33">
      <t>ゲンカショウキャク</t>
    </rPh>
    <rPh sb="36" eb="38">
      <t>テイド</t>
    </rPh>
    <rPh sb="38" eb="39">
      <t>スス</t>
    </rPh>
    <rPh sb="45" eb="46">
      <t>アラワ</t>
    </rPh>
    <rPh sb="47" eb="49">
      <t>シヒョウ</t>
    </rPh>
    <rPh sb="52" eb="56">
      <t>ルイジダンタイ</t>
    </rPh>
    <rPh sb="58" eb="60">
      <t>シタマワ</t>
    </rPh>
    <rPh sb="67" eb="70">
      <t>サクネンド</t>
    </rPh>
    <rPh sb="71" eb="73">
      <t>ヒカク</t>
    </rPh>
    <rPh sb="76" eb="78">
      <t>ビゾウ</t>
    </rPh>
    <rPh sb="85" eb="87">
      <t>ザイセイ</t>
    </rPh>
    <rPh sb="88" eb="90">
      <t>カクホ</t>
    </rPh>
    <rPh sb="91" eb="95">
      <t>ケイエイカイゼン</t>
    </rPh>
    <rPh sb="96" eb="97">
      <t>オコナ</t>
    </rPh>
    <rPh sb="99" eb="103">
      <t>シセツコウシン</t>
    </rPh>
    <rPh sb="104" eb="105">
      <t>スス</t>
    </rPh>
    <rPh sb="109" eb="111">
      <t>ヒツヨウ</t>
    </rPh>
    <rPh sb="119" eb="125">
      <t>カンロケイネンカリツ</t>
    </rPh>
    <rPh sb="127" eb="131">
      <t>ルイジダンタイ</t>
    </rPh>
    <rPh sb="132" eb="134">
      <t>ヒカク</t>
    </rPh>
    <rPh sb="137" eb="138">
      <t>ヒク</t>
    </rPh>
    <rPh sb="139" eb="141">
      <t>ジョウキョウ</t>
    </rPh>
    <rPh sb="145" eb="147">
      <t>ネンネン</t>
    </rPh>
    <rPh sb="147" eb="149">
      <t>ゾウカ</t>
    </rPh>
    <rPh sb="155" eb="158">
      <t>ケイカクテキ</t>
    </rPh>
    <rPh sb="159" eb="162">
      <t>ロウキュウカン</t>
    </rPh>
    <rPh sb="162" eb="164">
      <t>コウシン</t>
    </rPh>
    <rPh sb="165" eb="166">
      <t>スス</t>
    </rPh>
    <rPh sb="170" eb="172">
      <t>ヒツヨウ</t>
    </rPh>
    <rPh sb="180" eb="185">
      <t>カンロコウシンリツ</t>
    </rPh>
    <rPh sb="187" eb="191">
      <t>ルイジダンタイ</t>
    </rPh>
    <rPh sb="193" eb="194">
      <t>ヒク</t>
    </rPh>
    <rPh sb="195" eb="197">
      <t>スウチ</t>
    </rPh>
    <rPh sb="201" eb="206">
      <t>ロウキュウカコウシン</t>
    </rPh>
    <rPh sb="207" eb="208">
      <t>スス</t>
    </rPh>
    <rPh sb="213" eb="215">
      <t>ジョウキョウ</t>
    </rPh>
    <rPh sb="218" eb="220">
      <t>コンゴ</t>
    </rPh>
    <rPh sb="222" eb="225">
      <t>ケイカクテキ</t>
    </rPh>
    <phoneticPr fontId="4"/>
  </si>
  <si>
    <t>　当企業団の経常収支比率は100％を超え、健全な運営状況といえます。
　しかし、管路更新率が低いことに加え、今後、第1次拡張期（昭和56年）以降に布設された管路の更新時期を迎えるため、管路更新への早急な対応が課題となっています。更新費用の増加だけでなく、人口減少等の社会情勢の変化に伴う水需要の減少も見込まれるため、更新財源の確保とともに、経営基盤の強化に取り組む必要があると考えます。</t>
    <rPh sb="1" eb="5">
      <t>トウキギョウダン</t>
    </rPh>
    <rPh sb="114" eb="118">
      <t>コウシンヒヨウ</t>
    </rPh>
    <rPh sb="119" eb="121">
      <t>ゾウカ</t>
    </rPh>
    <rPh sb="133" eb="137">
      <t>シャカイジョウセイ</t>
    </rPh>
    <rPh sb="138" eb="140">
      <t>ヘンカ</t>
    </rPh>
    <rPh sb="143" eb="146">
      <t>ミズジュヨウ</t>
    </rPh>
    <phoneticPr fontId="4"/>
  </si>
  <si>
    <t xml:space="preserve">①経常収支比率
　昨年度に引き続き100％を上回り、類似団体より高い数値となっています。今後も健全経営に向け、効率的な運営に努めてまいります。
②累積欠損金比率
　累積欠損金や不良債権は発生しておりません。
③流動比率
　100％を大きく上回っているため支払能力は十分に備えています。前年度と比較すると数値は減少していますが、年度末時点での未払金の残高による流動負債の増加によるもので、次年度の4月中に支払っているので問題はないと考えています。
④企業債残高対給水収益
　企業債残高の減少と給水収益の増加により、例年より数値は減少しました。引き続き施設更新のため、投資の規模や料金水準の適正化を図りながら内部留保資金を確保しつつ、企業債残高の削減に取り組んでいきます。
⑤料金回収率
　令和2年度は100％を上回る結果となりました。これは、給水に係る費用が給水収益で賄えているということになります。
⑥給水原価
　経常費用の減少と有収水量の増加により、昨年度と比較すると数値は減少しています。しかし、他企業団からの受水を行っているため、類似団体と比較するとやや高い数値となっております。今後も、維持管理費の削減等、経営改善に取り組む必要があります。
⑦施設利用率
　全国平均値や類似団体平均値に比べ高い状況なので、効率的に施設が利用されているといえます。今後も効率的な施設の利用に努めてまいります。
⑧有収率
　類似団体よりも数値が高く、配水量が水道使用量に結びついているといえます。今後は老朽管の更新を計画的に進めていくことが課題となります。
</t>
    <rPh sb="1" eb="5">
      <t>ケイジョウシュウシ</t>
    </rPh>
    <rPh sb="5" eb="7">
      <t>ヒリツ</t>
    </rPh>
    <rPh sb="9" eb="12">
      <t>サクネンド</t>
    </rPh>
    <rPh sb="13" eb="14">
      <t>ヒ</t>
    </rPh>
    <rPh sb="15" eb="16">
      <t>ツヅ</t>
    </rPh>
    <rPh sb="22" eb="24">
      <t>ウワマワ</t>
    </rPh>
    <rPh sb="26" eb="30">
      <t>ルイジダンタイ</t>
    </rPh>
    <rPh sb="32" eb="33">
      <t>タカ</t>
    </rPh>
    <rPh sb="34" eb="36">
      <t>スウチ</t>
    </rPh>
    <rPh sb="44" eb="46">
      <t>コンゴ</t>
    </rPh>
    <rPh sb="47" eb="51">
      <t>ケンゼンケイエイ</t>
    </rPh>
    <rPh sb="52" eb="53">
      <t>ム</t>
    </rPh>
    <rPh sb="55" eb="58">
      <t>コウリツテキ</t>
    </rPh>
    <rPh sb="59" eb="61">
      <t>ウンエイ</t>
    </rPh>
    <rPh sb="62" eb="63">
      <t>ツト</t>
    </rPh>
    <rPh sb="73" eb="75">
      <t>ルイセキ</t>
    </rPh>
    <rPh sb="75" eb="78">
      <t>ケッソンキン</t>
    </rPh>
    <rPh sb="78" eb="80">
      <t>ヒリツ</t>
    </rPh>
    <rPh sb="82" eb="87">
      <t>ルイセキケッソンキン</t>
    </rPh>
    <rPh sb="88" eb="92">
      <t>フリョウサイケン</t>
    </rPh>
    <rPh sb="93" eb="95">
      <t>ハッセイ</t>
    </rPh>
    <rPh sb="105" eb="109">
      <t>リュウドウヒリツ</t>
    </rPh>
    <rPh sb="116" eb="117">
      <t>オオ</t>
    </rPh>
    <rPh sb="119" eb="121">
      <t>ウワマワ</t>
    </rPh>
    <rPh sb="127" eb="129">
      <t>シハラ</t>
    </rPh>
    <rPh sb="129" eb="131">
      <t>ノウリョク</t>
    </rPh>
    <rPh sb="132" eb="134">
      <t>ジュウブン</t>
    </rPh>
    <rPh sb="135" eb="136">
      <t>ソナ</t>
    </rPh>
    <rPh sb="142" eb="145">
      <t>ゼンネンド</t>
    </rPh>
    <rPh sb="146" eb="148">
      <t>ヒカク</t>
    </rPh>
    <rPh sb="151" eb="153">
      <t>スウチ</t>
    </rPh>
    <rPh sb="154" eb="156">
      <t>ゲンショウ</t>
    </rPh>
    <rPh sb="163" eb="166">
      <t>ネンドマツ</t>
    </rPh>
    <rPh sb="166" eb="168">
      <t>ジテン</t>
    </rPh>
    <rPh sb="170" eb="172">
      <t>ミバラ</t>
    </rPh>
    <rPh sb="172" eb="173">
      <t>キン</t>
    </rPh>
    <rPh sb="174" eb="176">
      <t>ザンダカ</t>
    </rPh>
    <rPh sb="179" eb="183">
      <t>リュウドウフサイ</t>
    </rPh>
    <rPh sb="184" eb="186">
      <t>ゾウカ</t>
    </rPh>
    <rPh sb="193" eb="196">
      <t>ジネンド</t>
    </rPh>
    <rPh sb="198" eb="199">
      <t>ガツ</t>
    </rPh>
    <rPh sb="199" eb="200">
      <t>チュウ</t>
    </rPh>
    <rPh sb="201" eb="203">
      <t>シハラ</t>
    </rPh>
    <rPh sb="209" eb="211">
      <t>モンダイ</t>
    </rPh>
    <rPh sb="215" eb="216">
      <t>カンガ</t>
    </rPh>
    <rPh sb="336" eb="341">
      <t>リョウキンカイシュウリツ</t>
    </rPh>
    <rPh sb="343" eb="345">
      <t>レイワ</t>
    </rPh>
    <rPh sb="346" eb="348">
      <t>ネンド</t>
    </rPh>
    <rPh sb="354" eb="356">
      <t>ウワマワ</t>
    </rPh>
    <rPh sb="357" eb="359">
      <t>ケッカ</t>
    </rPh>
    <rPh sb="370" eb="372">
      <t>キュウスイ</t>
    </rPh>
    <rPh sb="373" eb="374">
      <t>カカ</t>
    </rPh>
    <rPh sb="375" eb="377">
      <t>ヒヨウ</t>
    </rPh>
    <rPh sb="378" eb="382">
      <t>キュウスイシュウエキ</t>
    </rPh>
    <rPh sb="383" eb="384">
      <t>マカナ</t>
    </rPh>
    <rPh sb="401" eb="405">
      <t>キュウスイゲンカ</t>
    </rPh>
    <rPh sb="407" eb="411">
      <t>ケイジョウヒヨウ</t>
    </rPh>
    <rPh sb="412" eb="414">
      <t>ゲンショウ</t>
    </rPh>
    <rPh sb="415" eb="419">
      <t>ユウシュウスイリョウ</t>
    </rPh>
    <rPh sb="420" eb="422">
      <t>ゾウカ</t>
    </rPh>
    <rPh sb="426" eb="429">
      <t>サクネンド</t>
    </rPh>
    <rPh sb="430" eb="432">
      <t>ヒカク</t>
    </rPh>
    <rPh sb="435" eb="437">
      <t>スウチ</t>
    </rPh>
    <rPh sb="438" eb="440">
      <t>ゲンショウ</t>
    </rPh>
    <rPh sb="450" eb="454">
      <t>タキギョウダン</t>
    </rPh>
    <rPh sb="457" eb="459">
      <t>ジュスイ</t>
    </rPh>
    <rPh sb="460" eb="461">
      <t>オコナ</t>
    </rPh>
    <rPh sb="468" eb="472">
      <t>ルイジダンタイ</t>
    </rPh>
    <rPh sb="473" eb="475">
      <t>ヒカク</t>
    </rPh>
    <rPh sb="480" eb="481">
      <t>タカ</t>
    </rPh>
    <rPh sb="482" eb="484">
      <t>スウチ</t>
    </rPh>
    <rPh sb="493" eb="495">
      <t>コンゴ</t>
    </rPh>
    <rPh sb="497" eb="502">
      <t>イジカンリヒ</t>
    </rPh>
    <rPh sb="503" eb="506">
      <t>サクゲントウ</t>
    </rPh>
    <rPh sb="507" eb="511">
      <t>ケイエイカイゼン</t>
    </rPh>
    <rPh sb="512" eb="513">
      <t>ト</t>
    </rPh>
    <rPh sb="514" eb="515">
      <t>ク</t>
    </rPh>
    <rPh sb="516" eb="518">
      <t>ヒツヨウ</t>
    </rPh>
    <rPh sb="526" eb="531">
      <t>シセツリヨウリツ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</si>
</sst>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0.26</c:v>
                </c:pt>
                <c:pt idx="1">
                  <c:v>0.57999999999999996</c:v>
                </c:pt>
                <c:pt idx="2">
                  <c:v>0.22</c:v>
                </c:pt>
                <c:pt idx="3">
                  <c:v>0.33</c:v>
                </c:pt>
                <c:pt idx="4">
                  <c:v>0.23</c:v>
                </c:pt>
              </c:numCache>
            </c:numRef>
          </c:val>
          <c:extLst>
            <c:ext xmlns:c16="http://schemas.microsoft.com/office/drawing/2014/chart" uri="{C3380CC4-5D6E-409C-BE32-E72D297353CC}">
              <c16:uniqueId val="{00000000-C904-4CB7-9FE0-2A9DA7FBB2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C904-4CB7-9FE0-2A9DA7FBB2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87.81</c:v>
                </c:pt>
                <c:pt idx="1">
                  <c:v>87.2</c:v>
                </c:pt>
                <c:pt idx="2">
                  <c:v>85.73</c:v>
                </c:pt>
                <c:pt idx="3">
                  <c:v>86.37</c:v>
                </c:pt>
                <c:pt idx="4">
                  <c:v>85.63</c:v>
                </c:pt>
              </c:numCache>
            </c:numRef>
          </c:val>
          <c:extLst>
            <c:ext xmlns:c16="http://schemas.microsoft.com/office/drawing/2014/chart" uri="{C3380CC4-5D6E-409C-BE32-E72D297353CC}">
              <c16:uniqueId val="{00000000-509F-4AC9-8039-B94E4D1D201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509F-4AC9-8039-B94E4D1D201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92.78</c:v>
                </c:pt>
                <c:pt idx="1">
                  <c:v>93.1</c:v>
                </c:pt>
                <c:pt idx="2">
                  <c:v>93.49</c:v>
                </c:pt>
                <c:pt idx="3">
                  <c:v>93.72</c:v>
                </c:pt>
                <c:pt idx="4">
                  <c:v>93.4</c:v>
                </c:pt>
              </c:numCache>
            </c:numRef>
          </c:val>
          <c:extLst>
            <c:ext xmlns:c16="http://schemas.microsoft.com/office/drawing/2014/chart" uri="{C3380CC4-5D6E-409C-BE32-E72D297353CC}">
              <c16:uniqueId val="{00000000-3590-4723-84B6-30FC020631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3590-4723-84B6-30FC020631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116.35</c:v>
                </c:pt>
                <c:pt idx="1">
                  <c:v>103.51</c:v>
                </c:pt>
                <c:pt idx="2">
                  <c:v>108.99</c:v>
                </c:pt>
                <c:pt idx="3">
                  <c:v>113.77</c:v>
                </c:pt>
                <c:pt idx="4">
                  <c:v>114.91</c:v>
                </c:pt>
              </c:numCache>
            </c:numRef>
          </c:val>
          <c:extLst>
            <c:ext xmlns:c16="http://schemas.microsoft.com/office/drawing/2014/chart" uri="{C3380CC4-5D6E-409C-BE32-E72D297353CC}">
              <c16:uniqueId val="{00000000-B3CB-49F4-9E90-58DDB602AC6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B3CB-49F4-9E90-58DDB602AC6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48.44</c:v>
                </c:pt>
                <c:pt idx="1">
                  <c:v>41.85</c:v>
                </c:pt>
                <c:pt idx="2">
                  <c:v>44.05</c:v>
                </c:pt>
                <c:pt idx="3">
                  <c:v>44.82</c:v>
                </c:pt>
                <c:pt idx="4">
                  <c:v>46.08</c:v>
                </c:pt>
              </c:numCache>
            </c:numRef>
          </c:val>
          <c:extLst>
            <c:ext xmlns:c16="http://schemas.microsoft.com/office/drawing/2014/chart" uri="{C3380CC4-5D6E-409C-BE32-E72D297353CC}">
              <c16:uniqueId val="{00000000-03A0-4670-A51D-9A252EE31C2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03A0-4670-A51D-9A252EE31C2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3.89</c:v>
                </c:pt>
                <c:pt idx="1">
                  <c:v>5.54</c:v>
                </c:pt>
                <c:pt idx="2">
                  <c:v>7.11</c:v>
                </c:pt>
                <c:pt idx="3">
                  <c:v>9.4</c:v>
                </c:pt>
                <c:pt idx="4">
                  <c:v>13.34</c:v>
                </c:pt>
              </c:numCache>
            </c:numRef>
          </c:val>
          <c:extLst>
            <c:ext xmlns:c16="http://schemas.microsoft.com/office/drawing/2014/chart" uri="{C3380CC4-5D6E-409C-BE32-E72D297353CC}">
              <c16:uniqueId val="{00000000-71A2-451B-BA94-61500154A9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71A2-451B-BA94-61500154A9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80-44E3-8E72-F06D3D05A0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D980-44E3-8E72-F06D3D05A0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277.57</c:v>
                </c:pt>
                <c:pt idx="1">
                  <c:v>270.89</c:v>
                </c:pt>
                <c:pt idx="2">
                  <c:v>368.66</c:v>
                </c:pt>
                <c:pt idx="3">
                  <c:v>390.69</c:v>
                </c:pt>
                <c:pt idx="4">
                  <c:v>329.36</c:v>
                </c:pt>
              </c:numCache>
            </c:numRef>
          </c:val>
          <c:extLst>
            <c:ext xmlns:c16="http://schemas.microsoft.com/office/drawing/2014/chart" uri="{C3380CC4-5D6E-409C-BE32-E72D297353CC}">
              <c16:uniqueId val="{00000000-F2A0-449D-9B18-D5D292411D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F2A0-449D-9B18-D5D292411D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289.48</c:v>
                </c:pt>
                <c:pt idx="1">
                  <c:v>286.37</c:v>
                </c:pt>
                <c:pt idx="2">
                  <c:v>285.58999999999997</c:v>
                </c:pt>
                <c:pt idx="3">
                  <c:v>282.63</c:v>
                </c:pt>
                <c:pt idx="4">
                  <c:v>265.45</c:v>
                </c:pt>
              </c:numCache>
            </c:numRef>
          </c:val>
          <c:extLst>
            <c:ext xmlns:c16="http://schemas.microsoft.com/office/drawing/2014/chart" uri="{C3380CC4-5D6E-409C-BE32-E72D297353CC}">
              <c16:uniqueId val="{00000000-7A1B-434D-B33B-9F33D7BFA4B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7A1B-434D-B33B-9F33D7BFA4B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104.45</c:v>
                </c:pt>
                <c:pt idx="1">
                  <c:v>89.86</c:v>
                </c:pt>
                <c:pt idx="2">
                  <c:v>97.32</c:v>
                </c:pt>
                <c:pt idx="3">
                  <c:v>99.71</c:v>
                </c:pt>
                <c:pt idx="4">
                  <c:v>104.93</c:v>
                </c:pt>
              </c:numCache>
            </c:numRef>
          </c:val>
          <c:extLst>
            <c:ext xmlns:c16="http://schemas.microsoft.com/office/drawing/2014/chart" uri="{C3380CC4-5D6E-409C-BE32-E72D297353CC}">
              <c16:uniqueId val="{00000000-EF25-4E4C-AAE8-6935FF513FF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EF25-4E4C-AAE8-6935FF513FF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178.46</c:v>
                </c:pt>
                <c:pt idx="1">
                  <c:v>205.88</c:v>
                </c:pt>
                <c:pt idx="2">
                  <c:v>187.99</c:v>
                </c:pt>
                <c:pt idx="3">
                  <c:v>184.6</c:v>
                </c:pt>
                <c:pt idx="4">
                  <c:v>174.75</c:v>
                </c:pt>
              </c:numCache>
            </c:numRef>
          </c:val>
          <c:extLst>
            <c:ext xmlns:c16="http://schemas.microsoft.com/office/drawing/2014/chart" uri="{C3380CC4-5D6E-409C-BE32-E72D297353CC}">
              <c16:uniqueId val="{00000000-9AF7-488D-81B2-2A7DDAF9908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9AF7-488D-81B2-2A7DDAF9908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福岡県　春日那珂川水道企業団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76.930000000000007</v>
      </c>
      <c r="J10" s="53"/>
      <c r="K10" s="53"/>
      <c r="L10" s="53"/>
      <c r="M10" s="53"/>
      <c r="N10" s="53"/>
      <c r="O10" s="64"/>
      <c r="P10" s="54">
        <f>データ!$P$6</f>
        <v>93.63</v>
      </c>
      <c r="Q10" s="54"/>
      <c r="R10" s="54"/>
      <c r="S10" s="54"/>
      <c r="T10" s="54"/>
      <c r="U10" s="54"/>
      <c r="V10" s="54"/>
      <c r="W10" s="61">
        <f>データ!$Q$6</f>
        <v>3652</v>
      </c>
      <c r="X10" s="61"/>
      <c r="Y10" s="61"/>
      <c r="Z10" s="61"/>
      <c r="AA10" s="61"/>
      <c r="AB10" s="61"/>
      <c r="AC10" s="61"/>
      <c r="AD10" s="2"/>
      <c r="AE10" s="2"/>
      <c r="AF10" s="2"/>
      <c r="AG10" s="2"/>
      <c r="AH10" s="4"/>
      <c r="AI10" s="4"/>
      <c r="AJ10" s="4"/>
      <c r="AK10" s="4"/>
      <c r="AL10" s="61">
        <f>データ!$U$6</f>
        <v>153112</v>
      </c>
      <c r="AM10" s="61"/>
      <c r="AN10" s="61"/>
      <c r="AO10" s="61"/>
      <c r="AP10" s="61"/>
      <c r="AQ10" s="61"/>
      <c r="AR10" s="61"/>
      <c r="AS10" s="61"/>
      <c r="AT10" s="52">
        <f>データ!$V$6</f>
        <v>27.47</v>
      </c>
      <c r="AU10" s="53"/>
      <c r="AV10" s="53"/>
      <c r="AW10" s="53"/>
      <c r="AX10" s="53"/>
      <c r="AY10" s="53"/>
      <c r="AZ10" s="53"/>
      <c r="BA10" s="53"/>
      <c r="BB10" s="54">
        <f>データ!$W$6</f>
        <v>5573.79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7TQUF4zepprHbMmOEwAXymVkdtpxxss9ZaC5bIzkjwvvbEztWmLD5khgJUbo98sNGsNeTxUJ3BY8GY8h6vHLJA==" saltValue="tKM54arwjb2hB+5L4T94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409286</v>
      </c>
      <c r="D6" s="34">
        <f t="shared" si="3"/>
        <v>46</v>
      </c>
      <c r="E6" s="34">
        <f t="shared" si="3"/>
        <v>1</v>
      </c>
      <c r="F6" s="34">
        <f t="shared" si="3"/>
        <v>0</v>
      </c>
      <c r="G6" s="34">
        <f t="shared" si="3"/>
        <v>1</v>
      </c>
      <c r="H6" s="34" t="str">
        <f t="shared" si="3"/>
        <v>福岡県　春日那珂川水道企業団</v>
      </c>
      <c r="I6" s="34" t="str">
        <f t="shared" si="3"/>
        <v>法適用</v>
      </c>
      <c r="J6" s="34" t="str">
        <f t="shared" si="3"/>
        <v>水道事業</v>
      </c>
      <c r="K6" s="34" t="str">
        <f t="shared" si="3"/>
        <v>末端給水事業</v>
      </c>
      <c r="L6" s="34" t="str">
        <f t="shared" si="3"/>
        <v>A2</v>
      </c>
      <c r="M6" s="34" t="str">
        <f t="shared" si="3"/>
        <v>その他</v>
      </c>
      <c r="N6" s="35" t="str">
        <f t="shared" si="3"/>
        <v>-</v>
      </c>
      <c r="O6" s="35">
        <f t="shared" si="3"/>
        <v>76.930000000000007</v>
      </c>
      <c r="P6" s="35">
        <f t="shared" si="3"/>
        <v>93.63</v>
      </c>
      <c r="Q6" s="35">
        <f t="shared" si="3"/>
        <v>3652</v>
      </c>
      <c r="R6" s="35" t="str">
        <f t="shared" si="3"/>
        <v>-</v>
      </c>
      <c r="S6" s="35" t="str">
        <f t="shared" si="3"/>
        <v>-</v>
      </c>
      <c r="T6" s="35" t="str">
        <f t="shared" si="3"/>
        <v>-</v>
      </c>
      <c r="U6" s="35">
        <f t="shared" si="3"/>
        <v>153112</v>
      </c>
      <c r="V6" s="35">
        <f t="shared" si="3"/>
        <v>27.47</v>
      </c>
      <c r="W6" s="35">
        <f t="shared" si="3"/>
        <v>5573.79</v>
      </c>
      <c r="X6" s="36">
        <f>IF(X7="",NA(),X7)</f>
        <v>116.35</v>
      </c>
      <c r="Y6" s="36">
        <f t="shared" ref="Y6:AG6" si="4">IF(Y7="",NA(),Y7)</f>
        <v>103.51</v>
      </c>
      <c r="Z6" s="36">
        <f t="shared" si="4"/>
        <v>108.99</v>
      </c>
      <c r="AA6" s="36">
        <f t="shared" si="4"/>
        <v>113.77</v>
      </c>
      <c r="AB6" s="36">
        <f t="shared" si="4"/>
        <v>114.91</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277.57</v>
      </c>
      <c r="AU6" s="36">
        <f t="shared" ref="AU6:BC6" si="6">IF(AU7="",NA(),AU7)</f>
        <v>270.89</v>
      </c>
      <c r="AV6" s="36">
        <f t="shared" si="6"/>
        <v>368.66</v>
      </c>
      <c r="AW6" s="36">
        <f t="shared" si="6"/>
        <v>390.69</v>
      </c>
      <c r="AX6" s="36">
        <f t="shared" si="6"/>
        <v>329.36</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289.48</v>
      </c>
      <c r="BF6" s="36">
        <f t="shared" ref="BF6:BN6" si="7">IF(BF7="",NA(),BF7)</f>
        <v>286.37</v>
      </c>
      <c r="BG6" s="36">
        <f t="shared" si="7"/>
        <v>285.58999999999997</v>
      </c>
      <c r="BH6" s="36">
        <f t="shared" si="7"/>
        <v>282.63</v>
      </c>
      <c r="BI6" s="36">
        <f t="shared" si="7"/>
        <v>265.45</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104.45</v>
      </c>
      <c r="BQ6" s="36">
        <f t="shared" ref="BQ6:BY6" si="8">IF(BQ7="",NA(),BQ7)</f>
        <v>89.86</v>
      </c>
      <c r="BR6" s="36">
        <f t="shared" si="8"/>
        <v>97.32</v>
      </c>
      <c r="BS6" s="36">
        <f t="shared" si="8"/>
        <v>99.71</v>
      </c>
      <c r="BT6" s="36">
        <f t="shared" si="8"/>
        <v>104.93</v>
      </c>
      <c r="BU6" s="36">
        <f t="shared" si="8"/>
        <v>107.61</v>
      </c>
      <c r="BV6" s="36">
        <f t="shared" si="8"/>
        <v>106.02</v>
      </c>
      <c r="BW6" s="36">
        <f t="shared" si="8"/>
        <v>104.84</v>
      </c>
      <c r="BX6" s="36">
        <f t="shared" si="8"/>
        <v>106.11</v>
      </c>
      <c r="BY6" s="36">
        <f t="shared" si="8"/>
        <v>103.75</v>
      </c>
      <c r="BZ6" s="35" t="str">
        <f>IF(BZ7="","",IF(BZ7="-","【-】","【"&amp;SUBSTITUTE(TEXT(BZ7,"#,##0.00"),"-","△")&amp;"】"))</f>
        <v>【100.05】</v>
      </c>
      <c r="CA6" s="36">
        <f>IF(CA7="",NA(),CA7)</f>
        <v>178.46</v>
      </c>
      <c r="CB6" s="36">
        <f t="shared" ref="CB6:CJ6" si="9">IF(CB7="",NA(),CB7)</f>
        <v>205.88</v>
      </c>
      <c r="CC6" s="36">
        <f t="shared" si="9"/>
        <v>187.99</v>
      </c>
      <c r="CD6" s="36">
        <f t="shared" si="9"/>
        <v>184.6</v>
      </c>
      <c r="CE6" s="36">
        <f t="shared" si="9"/>
        <v>174.75</v>
      </c>
      <c r="CF6" s="36">
        <f t="shared" si="9"/>
        <v>155.69</v>
      </c>
      <c r="CG6" s="36">
        <f t="shared" si="9"/>
        <v>158.6</v>
      </c>
      <c r="CH6" s="36">
        <f t="shared" si="9"/>
        <v>161.82</v>
      </c>
      <c r="CI6" s="36">
        <f t="shared" si="9"/>
        <v>161.03</v>
      </c>
      <c r="CJ6" s="36">
        <f t="shared" si="9"/>
        <v>159.93</v>
      </c>
      <c r="CK6" s="35" t="str">
        <f>IF(CK7="","",IF(CK7="-","【-】","【"&amp;SUBSTITUTE(TEXT(CK7,"#,##0.00"),"-","△")&amp;"】"))</f>
        <v>【166.40】</v>
      </c>
      <c r="CL6" s="36">
        <f>IF(CL7="",NA(),CL7)</f>
        <v>87.81</v>
      </c>
      <c r="CM6" s="36">
        <f t="shared" ref="CM6:CU6" si="10">IF(CM7="",NA(),CM7)</f>
        <v>87.2</v>
      </c>
      <c r="CN6" s="36">
        <f t="shared" si="10"/>
        <v>85.73</v>
      </c>
      <c r="CO6" s="36">
        <f t="shared" si="10"/>
        <v>86.37</v>
      </c>
      <c r="CP6" s="36">
        <f t="shared" si="10"/>
        <v>85.63</v>
      </c>
      <c r="CQ6" s="36">
        <f t="shared" si="10"/>
        <v>62.46</v>
      </c>
      <c r="CR6" s="36">
        <f t="shared" si="10"/>
        <v>62.88</v>
      </c>
      <c r="CS6" s="36">
        <f t="shared" si="10"/>
        <v>62.32</v>
      </c>
      <c r="CT6" s="36">
        <f t="shared" si="10"/>
        <v>61.71</v>
      </c>
      <c r="CU6" s="36">
        <f t="shared" si="10"/>
        <v>63.12</v>
      </c>
      <c r="CV6" s="35" t="str">
        <f>IF(CV7="","",IF(CV7="-","【-】","【"&amp;SUBSTITUTE(TEXT(CV7,"#,##0.00"),"-","△")&amp;"】"))</f>
        <v>【60.69】</v>
      </c>
      <c r="CW6" s="36">
        <f>IF(CW7="",NA(),CW7)</f>
        <v>92.78</v>
      </c>
      <c r="CX6" s="36">
        <f t="shared" ref="CX6:DF6" si="11">IF(CX7="",NA(),CX7)</f>
        <v>93.1</v>
      </c>
      <c r="CY6" s="36">
        <f t="shared" si="11"/>
        <v>93.49</v>
      </c>
      <c r="CZ6" s="36">
        <f t="shared" si="11"/>
        <v>93.72</v>
      </c>
      <c r="DA6" s="36">
        <f t="shared" si="11"/>
        <v>93.4</v>
      </c>
      <c r="DB6" s="36">
        <f t="shared" si="11"/>
        <v>90.62</v>
      </c>
      <c r="DC6" s="36">
        <f t="shared" si="11"/>
        <v>90.13</v>
      </c>
      <c r="DD6" s="36">
        <f t="shared" si="11"/>
        <v>90.19</v>
      </c>
      <c r="DE6" s="36">
        <f t="shared" si="11"/>
        <v>90.03</v>
      </c>
      <c r="DF6" s="36">
        <f t="shared" si="11"/>
        <v>90.09</v>
      </c>
      <c r="DG6" s="35" t="str">
        <f>IF(DG7="","",IF(DG7="-","【-】","【"&amp;SUBSTITUTE(TEXT(DG7,"#,##0.00"),"-","△")&amp;"】"))</f>
        <v>【89.82】</v>
      </c>
      <c r="DH6" s="36">
        <f>IF(DH7="",NA(),DH7)</f>
        <v>48.44</v>
      </c>
      <c r="DI6" s="36">
        <f t="shared" ref="DI6:DQ6" si="12">IF(DI7="",NA(),DI7)</f>
        <v>41.85</v>
      </c>
      <c r="DJ6" s="36">
        <f t="shared" si="12"/>
        <v>44.05</v>
      </c>
      <c r="DK6" s="36">
        <f t="shared" si="12"/>
        <v>44.82</v>
      </c>
      <c r="DL6" s="36">
        <f t="shared" si="12"/>
        <v>46.08</v>
      </c>
      <c r="DM6" s="36">
        <f t="shared" si="12"/>
        <v>48.01</v>
      </c>
      <c r="DN6" s="36">
        <f t="shared" si="12"/>
        <v>48.01</v>
      </c>
      <c r="DO6" s="36">
        <f t="shared" si="12"/>
        <v>48.86</v>
      </c>
      <c r="DP6" s="36">
        <f t="shared" si="12"/>
        <v>49.6</v>
      </c>
      <c r="DQ6" s="36">
        <f t="shared" si="12"/>
        <v>50.31</v>
      </c>
      <c r="DR6" s="35" t="str">
        <f>IF(DR7="","",IF(DR7="-","【-】","【"&amp;SUBSTITUTE(TEXT(DR7,"#,##0.00"),"-","△")&amp;"】"))</f>
        <v>【50.19】</v>
      </c>
      <c r="DS6" s="36">
        <f>IF(DS7="",NA(),DS7)</f>
        <v>3.89</v>
      </c>
      <c r="DT6" s="36">
        <f t="shared" ref="DT6:EB6" si="13">IF(DT7="",NA(),DT7)</f>
        <v>5.54</v>
      </c>
      <c r="DU6" s="36">
        <f t="shared" si="13"/>
        <v>7.11</v>
      </c>
      <c r="DV6" s="36">
        <f t="shared" si="13"/>
        <v>9.4</v>
      </c>
      <c r="DW6" s="36">
        <f t="shared" si="13"/>
        <v>13.34</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0.26</v>
      </c>
      <c r="EE6" s="36">
        <f t="shared" ref="EE6:EM6" si="14">IF(EE7="",NA(),EE7)</f>
        <v>0.57999999999999996</v>
      </c>
      <c r="EF6" s="36">
        <f t="shared" si="14"/>
        <v>0.22</v>
      </c>
      <c r="EG6" s="36">
        <f t="shared" si="14"/>
        <v>0.33</v>
      </c>
      <c r="EH6" s="36">
        <f t="shared" si="14"/>
        <v>0.23</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409286</v>
      </c>
      <c r="D7" s="38">
        <v>46</v>
      </c>
      <c r="E7" s="38">
        <v>1</v>
      </c>
      <c r="F7" s="38">
        <v>0</v>
      </c>
      <c r="G7" s="38">
        <v>1</v>
      </c>
      <c r="H7" s="38" t="s">
        <v>93</v>
      </c>
      <c r="I7" s="38" t="s">
        <v>94</v>
      </c>
      <c r="J7" s="38" t="s">
        <v>95</v>
      </c>
      <c r="K7" s="38" t="s">
        <v>96</v>
      </c>
      <c r="L7" s="38" t="s">
        <v>97</v>
      </c>
      <c r="M7" s="38" t="s">
        <v>98</v>
      </c>
      <c r="N7" s="39" t="s">
        <v>99</v>
      </c>
      <c r="O7" s="39">
        <v>76.930000000000007</v>
      </c>
      <c r="P7" s="39">
        <v>93.63</v>
      </c>
      <c r="Q7" s="39">
        <v>3652</v>
      </c>
      <c r="R7" s="39" t="s">
        <v>99</v>
      </c>
      <c r="S7" s="39" t="s">
        <v>99</v>
      </c>
      <c r="T7" s="39" t="s">
        <v>99</v>
      </c>
      <c r="U7" s="39">
        <v>153112</v>
      </c>
      <c r="V7" s="39">
        <v>27.47</v>
      </c>
      <c r="W7" s="39">
        <v>5573.79</v>
      </c>
      <c r="X7" s="39">
        <v>116.35</v>
      </c>
      <c r="Y7" s="39">
        <v>103.51</v>
      </c>
      <c r="Z7" s="39">
        <v>108.99</v>
      </c>
      <c r="AA7" s="39">
        <v>113.77</v>
      </c>
      <c r="AB7" s="39">
        <v>114.91</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277.57</v>
      </c>
      <c r="AU7" s="39">
        <v>270.89</v>
      </c>
      <c r="AV7" s="39">
        <v>368.66</v>
      </c>
      <c r="AW7" s="39">
        <v>390.69</v>
      </c>
      <c r="AX7" s="39">
        <v>329.36</v>
      </c>
      <c r="AY7" s="39">
        <v>311.99</v>
      </c>
      <c r="AZ7" s="39">
        <v>307.83</v>
      </c>
      <c r="BA7" s="39">
        <v>318.89</v>
      </c>
      <c r="BB7" s="39">
        <v>309.10000000000002</v>
      </c>
      <c r="BC7" s="39">
        <v>306.08</v>
      </c>
      <c r="BD7" s="39">
        <v>260.31</v>
      </c>
      <c r="BE7" s="39">
        <v>289.48</v>
      </c>
      <c r="BF7" s="39">
        <v>286.37</v>
      </c>
      <c r="BG7" s="39">
        <v>285.58999999999997</v>
      </c>
      <c r="BH7" s="39">
        <v>282.63</v>
      </c>
      <c r="BI7" s="39">
        <v>265.45</v>
      </c>
      <c r="BJ7" s="39">
        <v>291.77999999999997</v>
      </c>
      <c r="BK7" s="39">
        <v>295.44</v>
      </c>
      <c r="BL7" s="39">
        <v>290.07</v>
      </c>
      <c r="BM7" s="39">
        <v>290.42</v>
      </c>
      <c r="BN7" s="39">
        <v>294.66000000000003</v>
      </c>
      <c r="BO7" s="39">
        <v>275.67</v>
      </c>
      <c r="BP7" s="39">
        <v>104.45</v>
      </c>
      <c r="BQ7" s="39">
        <v>89.86</v>
      </c>
      <c r="BR7" s="39">
        <v>97.32</v>
      </c>
      <c r="BS7" s="39">
        <v>99.71</v>
      </c>
      <c r="BT7" s="39">
        <v>104.93</v>
      </c>
      <c r="BU7" s="39">
        <v>107.61</v>
      </c>
      <c r="BV7" s="39">
        <v>106.02</v>
      </c>
      <c r="BW7" s="39">
        <v>104.84</v>
      </c>
      <c r="BX7" s="39">
        <v>106.11</v>
      </c>
      <c r="BY7" s="39">
        <v>103.75</v>
      </c>
      <c r="BZ7" s="39">
        <v>100.05</v>
      </c>
      <c r="CA7" s="39">
        <v>178.46</v>
      </c>
      <c r="CB7" s="39">
        <v>205.88</v>
      </c>
      <c r="CC7" s="39">
        <v>187.99</v>
      </c>
      <c r="CD7" s="39">
        <v>184.6</v>
      </c>
      <c r="CE7" s="39">
        <v>174.75</v>
      </c>
      <c r="CF7" s="39">
        <v>155.69</v>
      </c>
      <c r="CG7" s="39">
        <v>158.6</v>
      </c>
      <c r="CH7" s="39">
        <v>161.82</v>
      </c>
      <c r="CI7" s="39">
        <v>161.03</v>
      </c>
      <c r="CJ7" s="39">
        <v>159.93</v>
      </c>
      <c r="CK7" s="39">
        <v>166.4</v>
      </c>
      <c r="CL7" s="39">
        <v>87.81</v>
      </c>
      <c r="CM7" s="39">
        <v>87.2</v>
      </c>
      <c r="CN7" s="39">
        <v>85.73</v>
      </c>
      <c r="CO7" s="39">
        <v>86.37</v>
      </c>
      <c r="CP7" s="39">
        <v>85.63</v>
      </c>
      <c r="CQ7" s="39">
        <v>62.46</v>
      </c>
      <c r="CR7" s="39">
        <v>62.88</v>
      </c>
      <c r="CS7" s="39">
        <v>62.32</v>
      </c>
      <c r="CT7" s="39">
        <v>61.71</v>
      </c>
      <c r="CU7" s="39">
        <v>63.12</v>
      </c>
      <c r="CV7" s="39">
        <v>60.69</v>
      </c>
      <c r="CW7" s="39">
        <v>92.78</v>
      </c>
      <c r="CX7" s="39">
        <v>93.1</v>
      </c>
      <c r="CY7" s="39">
        <v>93.49</v>
      </c>
      <c r="CZ7" s="39">
        <v>93.72</v>
      </c>
      <c r="DA7" s="39">
        <v>93.4</v>
      </c>
      <c r="DB7" s="39">
        <v>90.62</v>
      </c>
      <c r="DC7" s="39">
        <v>90.13</v>
      </c>
      <c r="DD7" s="39">
        <v>90.19</v>
      </c>
      <c r="DE7" s="39">
        <v>90.03</v>
      </c>
      <c r="DF7" s="39">
        <v>90.09</v>
      </c>
      <c r="DG7" s="39">
        <v>89.82</v>
      </c>
      <c r="DH7" s="39">
        <v>48.44</v>
      </c>
      <c r="DI7" s="39">
        <v>41.85</v>
      </c>
      <c r="DJ7" s="39">
        <v>44.05</v>
      </c>
      <c r="DK7" s="39">
        <v>44.82</v>
      </c>
      <c r="DL7" s="39">
        <v>46.08</v>
      </c>
      <c r="DM7" s="39">
        <v>48.01</v>
      </c>
      <c r="DN7" s="39">
        <v>48.01</v>
      </c>
      <c r="DO7" s="39">
        <v>48.86</v>
      </c>
      <c r="DP7" s="39">
        <v>49.6</v>
      </c>
      <c r="DQ7" s="39">
        <v>50.31</v>
      </c>
      <c r="DR7" s="39">
        <v>50.19</v>
      </c>
      <c r="DS7" s="39">
        <v>3.89</v>
      </c>
      <c r="DT7" s="39">
        <v>5.54</v>
      </c>
      <c r="DU7" s="39">
        <v>7.11</v>
      </c>
      <c r="DV7" s="39">
        <v>9.4</v>
      </c>
      <c r="DW7" s="39">
        <v>13.34</v>
      </c>
      <c r="DX7" s="39">
        <v>16.170000000000002</v>
      </c>
      <c r="DY7" s="39">
        <v>16.600000000000001</v>
      </c>
      <c r="DZ7" s="39">
        <v>18.510000000000002</v>
      </c>
      <c r="EA7" s="39">
        <v>20.49</v>
      </c>
      <c r="EB7" s="39">
        <v>21.34</v>
      </c>
      <c r="EC7" s="39">
        <v>20.63</v>
      </c>
      <c r="ED7" s="39">
        <v>0.26</v>
      </c>
      <c r="EE7" s="39">
        <v>0.57999999999999996</v>
      </c>
      <c r="EF7" s="39">
        <v>0.22</v>
      </c>
      <c r="EG7" s="39">
        <v>0.33</v>
      </c>
      <c r="EH7" s="39">
        <v>0.23</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PC-107</cp:lastModifiedBy>
  <cp:lastPrinted>2022-01-13T00:52:02Z</cp:lastPrinted>
  <dcterms:created xsi:type="dcterms:W3CDTF">2021-12-03T06:57:54Z</dcterms:created>
  <dcterms:modified xsi:type="dcterms:W3CDTF">2022-02-17T01:45:56Z</dcterms:modified>
  <cp:category/>
</cp:coreProperties>
</file>